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none" defaultThemeVersion="124226"/>
  <bookViews>
    <workbookView xWindow="11010" yWindow="-15" windowWidth="17805" windowHeight="11955" tabRatio="367"/>
  </bookViews>
  <sheets>
    <sheet name="GKランキング" sheetId="2" r:id="rId1"/>
  </sheets>
  <calcPr calcId="145621"/>
</workbook>
</file>

<file path=xl/calcChain.xml><?xml version="1.0" encoding="utf-8"?>
<calcChain xmlns="http://schemas.openxmlformats.org/spreadsheetml/2006/main">
  <c r="AN60" i="2" l="1"/>
  <c r="AK60" i="2"/>
  <c r="AH60" i="2"/>
  <c r="AN25" i="2"/>
  <c r="AK25" i="2"/>
  <c r="AH25" i="2"/>
  <c r="AP25" i="2" s="1"/>
  <c r="AQ25" i="2" s="1"/>
  <c r="A25" i="2" s="1"/>
  <c r="AN59" i="2"/>
  <c r="AK59" i="2"/>
  <c r="AH59" i="2"/>
  <c r="AH61" i="2"/>
  <c r="AI61" i="2" s="1"/>
  <c r="AK61" i="2"/>
  <c r="AN61" i="2"/>
  <c r="AO61" i="2"/>
  <c r="AP61" i="2"/>
  <c r="AQ61" i="2" s="1"/>
  <c r="A61" i="2" s="1"/>
  <c r="AN58" i="2"/>
  <c r="AK58" i="2"/>
  <c r="AH58" i="2"/>
  <c r="AN14" i="2"/>
  <c r="AK14" i="2"/>
  <c r="AH14" i="2"/>
  <c r="AP14" i="2" l="1"/>
  <c r="AQ14" i="2" s="1"/>
  <c r="A14" i="2" s="1"/>
  <c r="AP60" i="2"/>
  <c r="AQ60" i="2" s="1"/>
  <c r="A60" i="2" s="1"/>
  <c r="AI60" i="2"/>
  <c r="D60" i="2" s="1"/>
  <c r="AJ60" i="2"/>
  <c r="AO60" i="2"/>
  <c r="AI25" i="2"/>
  <c r="AJ25" i="2"/>
  <c r="AO25" i="2"/>
  <c r="D61" i="2"/>
  <c r="AJ61" i="2"/>
  <c r="AO59" i="2"/>
  <c r="AP59" i="2"/>
  <c r="AQ59" i="2" s="1"/>
  <c r="A59" i="2" s="1"/>
  <c r="AI59" i="2"/>
  <c r="AO58" i="2"/>
  <c r="AP58" i="2"/>
  <c r="AQ58" i="2" s="1"/>
  <c r="A58" i="2" s="1"/>
  <c r="AI58" i="2"/>
  <c r="AJ58" i="2" s="1"/>
  <c r="AO14" i="2"/>
  <c r="AI14" i="2"/>
  <c r="AJ14" i="2" s="1"/>
  <c r="AN8" i="2"/>
  <c r="AK8" i="2"/>
  <c r="AH8" i="2"/>
  <c r="AN37" i="2"/>
  <c r="AK37" i="2"/>
  <c r="AH37" i="2"/>
  <c r="AP37" i="2" s="1"/>
  <c r="AQ37" i="2" s="1"/>
  <c r="A37" i="2" s="1"/>
  <c r="AN36" i="2"/>
  <c r="AK36" i="2"/>
  <c r="AH36" i="2"/>
  <c r="AN7" i="2"/>
  <c r="AK7" i="2"/>
  <c r="AH7" i="2"/>
  <c r="AP7" i="2" s="1"/>
  <c r="AQ7" i="2" s="1"/>
  <c r="A7" i="2" s="1"/>
  <c r="AP48" i="2"/>
  <c r="AQ48" i="2" s="1"/>
  <c r="A48" i="2" s="1"/>
  <c r="AO48" i="2"/>
  <c r="AH6" i="2"/>
  <c r="AJ6" i="2" s="1"/>
  <c r="AH9" i="2"/>
  <c r="AO9" i="2" s="1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5" i="2"/>
  <c r="AN34" i="2"/>
  <c r="AN33" i="2"/>
  <c r="AN32" i="2"/>
  <c r="AN31" i="2"/>
  <c r="AN30" i="2"/>
  <c r="AN29" i="2"/>
  <c r="AN28" i="2"/>
  <c r="AN27" i="2"/>
  <c r="AN26" i="2"/>
  <c r="AN24" i="2"/>
  <c r="AN23" i="2"/>
  <c r="AN22" i="2"/>
  <c r="AN21" i="2"/>
  <c r="AN20" i="2"/>
  <c r="AN19" i="2"/>
  <c r="AN18" i="2"/>
  <c r="AN17" i="2"/>
  <c r="AN16" i="2"/>
  <c r="AN15" i="2"/>
  <c r="AN13" i="2"/>
  <c r="AN12" i="2"/>
  <c r="AN11" i="2"/>
  <c r="AN10" i="2"/>
  <c r="AN9" i="2"/>
  <c r="AN6" i="2"/>
  <c r="AN5" i="2"/>
  <c r="AK57" i="2"/>
  <c r="AH57" i="2"/>
  <c r="AP57" i="2" s="1"/>
  <c r="AQ57" i="2" s="1"/>
  <c r="A57" i="2" s="1"/>
  <c r="AK56" i="2"/>
  <c r="AH56" i="2"/>
  <c r="AP56" i="2" s="1"/>
  <c r="AQ56" i="2" s="1"/>
  <c r="A56" i="2" s="1"/>
  <c r="AK55" i="2"/>
  <c r="AH55" i="2"/>
  <c r="AI55" i="2" s="1"/>
  <c r="AK54" i="2"/>
  <c r="AH54" i="2"/>
  <c r="AK53" i="2"/>
  <c r="AH53" i="2"/>
  <c r="AO53" i="2" s="1"/>
  <c r="AK52" i="2"/>
  <c r="AH52" i="2"/>
  <c r="AO52" i="2" s="1"/>
  <c r="AK51" i="2"/>
  <c r="AH51" i="2"/>
  <c r="AP51" i="2" s="1"/>
  <c r="AQ51" i="2" s="1"/>
  <c r="A51" i="2" s="1"/>
  <c r="AK50" i="2"/>
  <c r="AH50" i="2"/>
  <c r="AI50" i="2" s="1"/>
  <c r="AK49" i="2"/>
  <c r="AH49" i="2"/>
  <c r="AO49" i="2" s="1"/>
  <c r="AK48" i="2"/>
  <c r="AH48" i="2"/>
  <c r="AK47" i="2"/>
  <c r="AH47" i="2"/>
  <c r="AO47" i="2" s="1"/>
  <c r="AK46" i="2"/>
  <c r="AH46" i="2"/>
  <c r="AI46" i="2" s="1"/>
  <c r="AK45" i="2"/>
  <c r="AH45" i="2"/>
  <c r="AK44" i="2"/>
  <c r="AH44" i="2"/>
  <c r="AI44" i="2" s="1"/>
  <c r="AK43" i="2"/>
  <c r="AH43" i="2"/>
  <c r="AP43" i="2" s="1"/>
  <c r="AQ43" i="2" s="1"/>
  <c r="A43" i="2" s="1"/>
  <c r="AK42" i="2"/>
  <c r="AH42" i="2"/>
  <c r="AO42" i="2" s="1"/>
  <c r="AP42" i="2"/>
  <c r="AQ42" i="2" s="1"/>
  <c r="A42" i="2" s="1"/>
  <c r="AK41" i="2"/>
  <c r="AH41" i="2"/>
  <c r="AO41" i="2" s="1"/>
  <c r="AK40" i="2"/>
  <c r="AH40" i="2"/>
  <c r="AO40" i="2" s="1"/>
  <c r="AK39" i="2"/>
  <c r="AH39" i="2"/>
  <c r="AI39" i="2" s="1"/>
  <c r="AK38" i="2"/>
  <c r="AH38" i="2"/>
  <c r="AO38" i="2" s="1"/>
  <c r="AK35" i="2"/>
  <c r="AH35" i="2"/>
  <c r="AP35" i="2" s="1"/>
  <c r="AQ35" i="2" s="1"/>
  <c r="A35" i="2" s="1"/>
  <c r="AK34" i="2"/>
  <c r="AH34" i="2"/>
  <c r="AP34" i="2" s="1"/>
  <c r="AQ34" i="2" s="1"/>
  <c r="A34" i="2" s="1"/>
  <c r="AK33" i="2"/>
  <c r="AH33" i="2"/>
  <c r="AK32" i="2"/>
  <c r="AH32" i="2"/>
  <c r="AI32" i="2" s="1"/>
  <c r="AK31" i="2"/>
  <c r="AH31" i="2"/>
  <c r="AO31" i="2" s="1"/>
  <c r="AK30" i="2"/>
  <c r="AH30" i="2"/>
  <c r="AP30" i="2" s="1"/>
  <c r="AQ30" i="2" s="1"/>
  <c r="A30" i="2" s="1"/>
  <c r="AK29" i="2"/>
  <c r="AH29" i="2"/>
  <c r="AP29" i="2" s="1"/>
  <c r="AQ29" i="2" s="1"/>
  <c r="A29" i="2" s="1"/>
  <c r="AK28" i="2"/>
  <c r="AH28" i="2"/>
  <c r="AI28" i="2" s="1"/>
  <c r="AK27" i="2"/>
  <c r="AH27" i="2"/>
  <c r="AK26" i="2"/>
  <c r="AH26" i="2"/>
  <c r="AP26" i="2" s="1"/>
  <c r="AQ26" i="2" s="1"/>
  <c r="A26" i="2" s="1"/>
  <c r="AK24" i="2"/>
  <c r="AH24" i="2"/>
  <c r="AK23" i="2"/>
  <c r="AH23" i="2"/>
  <c r="AI23" i="2" s="1"/>
  <c r="AK22" i="2"/>
  <c r="AH22" i="2"/>
  <c r="AK21" i="2"/>
  <c r="AH21" i="2"/>
  <c r="AI21" i="2" s="1"/>
  <c r="AJ21" i="2" s="1"/>
  <c r="D21" i="2" s="1"/>
  <c r="AK20" i="2"/>
  <c r="AH20" i="2"/>
  <c r="AP20" i="2" s="1"/>
  <c r="AQ20" i="2" s="1"/>
  <c r="A20" i="2" s="1"/>
  <c r="AK12" i="2"/>
  <c r="AH12" i="2"/>
  <c r="AK6" i="2"/>
  <c r="AK9" i="2"/>
  <c r="AH10" i="2"/>
  <c r="AK10" i="2"/>
  <c r="AK19" i="2"/>
  <c r="AH19" i="2"/>
  <c r="AP19" i="2" s="1"/>
  <c r="AQ19" i="2" s="1"/>
  <c r="A19" i="2" s="1"/>
  <c r="AK11" i="2"/>
  <c r="AH11" i="2"/>
  <c r="AI11" i="2" s="1"/>
  <c r="AK18" i="2"/>
  <c r="AH18" i="2"/>
  <c r="AP18" i="2" s="1"/>
  <c r="AQ18" i="2" s="1"/>
  <c r="A18" i="2" s="1"/>
  <c r="AK13" i="2"/>
  <c r="AH13" i="2"/>
  <c r="AP13" i="2" s="1"/>
  <c r="AQ13" i="2" s="1"/>
  <c r="A13" i="2" s="1"/>
  <c r="AK17" i="2"/>
  <c r="AH17" i="2"/>
  <c r="AP17" i="2" s="1"/>
  <c r="AQ17" i="2" s="1"/>
  <c r="A17" i="2" s="1"/>
  <c r="AH5" i="2"/>
  <c r="AI5" i="2" s="1"/>
  <c r="AK5" i="2"/>
  <c r="AH15" i="2"/>
  <c r="AI15" i="2" s="1"/>
  <c r="AK15" i="2"/>
  <c r="AH16" i="2"/>
  <c r="AK16" i="2"/>
  <c r="AI19" i="2"/>
  <c r="AJ19" i="2"/>
  <c r="AI56" i="2"/>
  <c r="AJ56" i="2" s="1"/>
  <c r="D56" i="2" s="1"/>
  <c r="AI52" i="2"/>
  <c r="AI53" i="2"/>
  <c r="AJ47" i="2"/>
  <c r="AJ48" i="2"/>
  <c r="AI47" i="2"/>
  <c r="D47" i="2"/>
  <c r="F47" i="2" s="1"/>
  <c r="AI48" i="2"/>
  <c r="AJ43" i="2"/>
  <c r="AJ38" i="2"/>
  <c r="AJ20" i="2"/>
  <c r="AI20" i="2"/>
  <c r="D20" i="2" s="1"/>
  <c r="AJ9" i="2"/>
  <c r="AI34" i="2"/>
  <c r="AO45" i="2"/>
  <c r="AI26" i="2"/>
  <c r="AO30" i="2"/>
  <c r="AP46" i="2"/>
  <c r="AQ46" i="2" s="1"/>
  <c r="A46" i="2" s="1"/>
  <c r="AJ35" i="2"/>
  <c r="AP8" i="2"/>
  <c r="AQ8" i="2" s="1"/>
  <c r="A8" i="2" s="1"/>
  <c r="AI8" i="2"/>
  <c r="AO8" i="2"/>
  <c r="AI40" i="2"/>
  <c r="AO36" i="2"/>
  <c r="AI37" i="2"/>
  <c r="AJ37" i="2" s="1"/>
  <c r="AP36" i="2"/>
  <c r="AQ36" i="2" s="1"/>
  <c r="A36" i="2" s="1"/>
  <c r="AI36" i="2"/>
  <c r="AO37" i="2"/>
  <c r="AI6" i="2"/>
  <c r="AO7" i="2"/>
  <c r="AI7" i="2"/>
  <c r="AJ7" i="2"/>
  <c r="AJ8" i="2"/>
  <c r="AP41" i="2"/>
  <c r="AQ41" i="2" s="1"/>
  <c r="A41" i="2" s="1"/>
  <c r="AI42" i="2"/>
  <c r="AJ42" i="2" s="1"/>
  <c r="D42" i="2" s="1"/>
  <c r="AI41" i="2"/>
  <c r="AJ41" i="2" s="1"/>
  <c r="AJ40" i="2"/>
  <c r="AP24" i="2" l="1"/>
  <c r="AQ24" i="2" s="1"/>
  <c r="A24" i="2" s="1"/>
  <c r="AP45" i="2"/>
  <c r="AQ45" i="2" s="1"/>
  <c r="A45" i="2" s="1"/>
  <c r="AJ45" i="2"/>
  <c r="AJ53" i="2"/>
  <c r="D53" i="2" s="1"/>
  <c r="F60" i="2"/>
  <c r="E60" i="2"/>
  <c r="D25" i="2"/>
  <c r="F25" i="2" s="1"/>
  <c r="E61" i="2"/>
  <c r="F61" i="2"/>
  <c r="AJ59" i="2"/>
  <c r="D59" i="2" s="1"/>
  <c r="D6" i="2"/>
  <c r="D19" i="2"/>
  <c r="F19" i="2" s="1"/>
  <c r="AP33" i="2"/>
  <c r="AQ33" i="2" s="1"/>
  <c r="A33" i="2" s="1"/>
  <c r="AO54" i="2"/>
  <c r="AJ28" i="2"/>
  <c r="AI18" i="2"/>
  <c r="AO35" i="2"/>
  <c r="AJ34" i="2"/>
  <c r="AO22" i="2"/>
  <c r="AI57" i="2"/>
  <c r="AJ57" i="2" s="1"/>
  <c r="D58" i="2"/>
  <c r="AO5" i="2"/>
  <c r="AP5" i="2" s="1"/>
  <c r="D14" i="2"/>
  <c r="AJ50" i="2"/>
  <c r="D50" i="2" s="1"/>
  <c r="AO50" i="2"/>
  <c r="AP50" i="2" s="1"/>
  <c r="AO33" i="2"/>
  <c r="AP15" i="2"/>
  <c r="AQ15" i="2" s="1"/>
  <c r="A15" i="2" s="1"/>
  <c r="AI17" i="2"/>
  <c r="AJ32" i="2"/>
  <c r="D32" i="2" s="1"/>
  <c r="E32" i="2" s="1"/>
  <c r="AJ23" i="2"/>
  <c r="D23" i="2" s="1"/>
  <c r="AI22" i="2"/>
  <c r="AJ22" i="2" s="1"/>
  <c r="D22" i="2" s="1"/>
  <c r="AO56" i="2"/>
  <c r="AO55" i="2"/>
  <c r="AO44" i="2"/>
  <c r="AP44" i="2" s="1"/>
  <c r="AJ44" i="2"/>
  <c r="D44" i="2" s="1"/>
  <c r="E44" i="2" s="1"/>
  <c r="AJ39" i="2"/>
  <c r="D39" i="2" s="1"/>
  <c r="E39" i="2" s="1"/>
  <c r="AP32" i="2"/>
  <c r="AO21" i="2"/>
  <c r="AI16" i="2"/>
  <c r="AO16" i="2"/>
  <c r="AP16" i="2" s="1"/>
  <c r="AO10" i="2"/>
  <c r="AI29" i="2"/>
  <c r="AP40" i="2"/>
  <c r="AI27" i="2"/>
  <c r="AO29" i="2"/>
  <c r="AJ27" i="2"/>
  <c r="AJ31" i="2"/>
  <c r="AI45" i="2"/>
  <c r="D45" i="2" s="1"/>
  <c r="AJ17" i="2"/>
  <c r="AO17" i="2"/>
  <c r="AI24" i="2"/>
  <c r="AO32" i="2"/>
  <c r="AP21" i="2"/>
  <c r="AQ21" i="2" s="1"/>
  <c r="A21" i="2" s="1"/>
  <c r="AP55" i="2"/>
  <c r="AQ55" i="2" s="1"/>
  <c r="A55" i="2" s="1"/>
  <c r="AJ26" i="2"/>
  <c r="D26" i="2" s="1"/>
  <c r="D34" i="2"/>
  <c r="F34" i="2" s="1"/>
  <c r="AO24" i="2"/>
  <c r="AO27" i="2"/>
  <c r="AP27" i="2" s="1"/>
  <c r="AJ24" i="2"/>
  <c r="D24" i="2" s="1"/>
  <c r="E24" i="2" s="1"/>
  <c r="AI33" i="2"/>
  <c r="AJ33" i="2" s="1"/>
  <c r="AO26" i="2"/>
  <c r="AO34" i="2"/>
  <c r="AI31" i="2"/>
  <c r="D48" i="2"/>
  <c r="F48" i="2" s="1"/>
  <c r="D40" i="2"/>
  <c r="F40" i="2" s="1"/>
  <c r="AJ52" i="2"/>
  <c r="D52" i="2" s="1"/>
  <c r="AO23" i="2"/>
  <c r="D28" i="2"/>
  <c r="AJ15" i="2"/>
  <c r="D15" i="2" s="1"/>
  <c r="AJ11" i="2"/>
  <c r="D11" i="2" s="1"/>
  <c r="AI12" i="2"/>
  <c r="AJ12" i="2" s="1"/>
  <c r="AO11" i="2"/>
  <c r="AP11" i="2" s="1"/>
  <c r="AO15" i="2"/>
  <c r="AO13" i="2"/>
  <c r="AJ13" i="2"/>
  <c r="AI13" i="2"/>
  <c r="AO12" i="2"/>
  <c r="AJ5" i="2"/>
  <c r="D5" i="2" s="1"/>
  <c r="E5" i="2" s="1"/>
  <c r="AO6" i="2"/>
  <c r="AP6" i="2" s="1"/>
  <c r="D8" i="2"/>
  <c r="F8" i="2" s="1"/>
  <c r="D7" i="2"/>
  <c r="E21" i="2"/>
  <c r="F21" i="2"/>
  <c r="F42" i="2"/>
  <c r="E42" i="2"/>
  <c r="F20" i="2"/>
  <c r="E20" i="2"/>
  <c r="AJ55" i="2"/>
  <c r="D55" i="2" s="1"/>
  <c r="F7" i="2"/>
  <c r="E7" i="2"/>
  <c r="AP23" i="2"/>
  <c r="E6" i="2"/>
  <c r="F56" i="2"/>
  <c r="E56" i="2"/>
  <c r="E28" i="2"/>
  <c r="AJ29" i="2"/>
  <c r="AP22" i="2"/>
  <c r="AQ22" i="2" s="1"/>
  <c r="A22" i="2" s="1"/>
  <c r="AO18" i="2"/>
  <c r="AO57" i="2"/>
  <c r="AP31" i="2"/>
  <c r="AQ31" i="2" s="1"/>
  <c r="A31" i="2" s="1"/>
  <c r="AI35" i="2"/>
  <c r="D35" i="2" s="1"/>
  <c r="AO19" i="2"/>
  <c r="AO39" i="2"/>
  <c r="AP39" i="2" s="1"/>
  <c r="AP47" i="2"/>
  <c r="AQ47" i="2" s="1"/>
  <c r="A47" i="2" s="1"/>
  <c r="AI10" i="2"/>
  <c r="AJ10" i="2" s="1"/>
  <c r="AO28" i="2"/>
  <c r="F28" i="2" s="1"/>
  <c r="AI49" i="2"/>
  <c r="AO20" i="2"/>
  <c r="AO43" i="2"/>
  <c r="AP52" i="2"/>
  <c r="AQ52" i="2" s="1"/>
  <c r="A52" i="2" s="1"/>
  <c r="AI63" i="2"/>
  <c r="AJ63" i="2" s="1"/>
  <c r="D41" i="2"/>
  <c r="AJ36" i="2"/>
  <c r="D36" i="2" s="1"/>
  <c r="AI38" i="2"/>
  <c r="D38" i="2" s="1"/>
  <c r="AJ46" i="2"/>
  <c r="D46" i="2" s="1"/>
  <c r="AI9" i="2"/>
  <c r="D9" i="2" s="1"/>
  <c r="AJ16" i="2"/>
  <c r="AO46" i="2"/>
  <c r="AI54" i="2"/>
  <c r="AP12" i="2"/>
  <c r="AQ12" i="2" s="1"/>
  <c r="A12" i="2" s="1"/>
  <c r="AP49" i="2"/>
  <c r="AQ49" i="2" s="1"/>
  <c r="A49" i="2" s="1"/>
  <c r="AP38" i="2"/>
  <c r="AQ38" i="2" s="1"/>
  <c r="A38" i="2" s="1"/>
  <c r="AP53" i="2"/>
  <c r="AQ53" i="2" s="1"/>
  <c r="A53" i="2" s="1"/>
  <c r="AP9" i="2"/>
  <c r="AQ9" i="2" s="1"/>
  <c r="A9" i="2" s="1"/>
  <c r="AP54" i="2"/>
  <c r="AO51" i="2"/>
  <c r="D37" i="2"/>
  <c r="E47" i="2"/>
  <c r="AI43" i="2"/>
  <c r="D43" i="2" s="1"/>
  <c r="AI30" i="2"/>
  <c r="AP10" i="2"/>
  <c r="AQ10" i="2" s="1"/>
  <c r="A10" i="2" s="1"/>
  <c r="AI51" i="2"/>
  <c r="AJ51" i="2" s="1"/>
  <c r="AJ18" i="2"/>
  <c r="D18" i="2" s="1"/>
  <c r="F53" i="2" l="1"/>
  <c r="E53" i="2"/>
  <c r="AJ49" i="2"/>
  <c r="D49" i="2" s="1"/>
  <c r="F6" i="2"/>
  <c r="E25" i="2"/>
  <c r="F59" i="2"/>
  <c r="E59" i="2"/>
  <c r="E19" i="2"/>
  <c r="E34" i="2"/>
  <c r="E40" i="2"/>
  <c r="D10" i="2"/>
  <c r="E10" i="2" s="1"/>
  <c r="F57" i="2"/>
  <c r="D17" i="2"/>
  <c r="F17" i="2" s="1"/>
  <c r="D57" i="2"/>
  <c r="E57" i="2" s="1"/>
  <c r="F58" i="2"/>
  <c r="E58" i="2"/>
  <c r="E14" i="2"/>
  <c r="F14" i="2"/>
  <c r="F50" i="2"/>
  <c r="E50" i="2"/>
  <c r="D12" i="2"/>
  <c r="D16" i="2"/>
  <c r="E16" i="2" s="1"/>
  <c r="F11" i="2"/>
  <c r="F23" i="2"/>
  <c r="E23" i="2"/>
  <c r="F32" i="2"/>
  <c r="AJ54" i="2"/>
  <c r="D54" i="2" s="1"/>
  <c r="F44" i="2"/>
  <c r="F39" i="2"/>
  <c r="F5" i="2"/>
  <c r="F52" i="2"/>
  <c r="E52" i="2"/>
  <c r="F26" i="2"/>
  <c r="E26" i="2"/>
  <c r="D29" i="2"/>
  <c r="E29" i="2" s="1"/>
  <c r="D33" i="2"/>
  <c r="F45" i="2"/>
  <c r="E45" i="2"/>
  <c r="E48" i="2"/>
  <c r="F24" i="2"/>
  <c r="D51" i="2"/>
  <c r="F51" i="2" s="1"/>
  <c r="D31" i="2"/>
  <c r="D27" i="2"/>
  <c r="F15" i="2"/>
  <c r="E15" i="2"/>
  <c r="E11" i="2"/>
  <c r="D13" i="2"/>
  <c r="E8" i="2"/>
  <c r="F46" i="2"/>
  <c r="E46" i="2"/>
  <c r="F36" i="2"/>
  <c r="E36" i="2"/>
  <c r="E18" i="2"/>
  <c r="F18" i="2"/>
  <c r="F55" i="2"/>
  <c r="E55" i="2"/>
  <c r="E22" i="2"/>
  <c r="F22" i="2"/>
  <c r="F9" i="2"/>
  <c r="E9" i="2"/>
  <c r="AJ30" i="2"/>
  <c r="D30" i="2" s="1"/>
  <c r="AQ44" i="2"/>
  <c r="A44" i="2" s="1"/>
  <c r="F38" i="2"/>
  <c r="E38" i="2"/>
  <c r="F43" i="2"/>
  <c r="E43" i="2"/>
  <c r="F35" i="2"/>
  <c r="E35" i="2"/>
  <c r="E37" i="2"/>
  <c r="F37" i="2"/>
  <c r="F41" i="2"/>
  <c r="E41" i="2"/>
  <c r="AP28" i="2"/>
  <c r="AQ28" i="2" s="1"/>
  <c r="A28" i="2" s="1"/>
  <c r="AQ6" i="2"/>
  <c r="A6" i="2" s="1"/>
  <c r="AQ11" i="2"/>
  <c r="A11" i="2" s="1"/>
  <c r="AQ16" i="2"/>
  <c r="A16" i="2" s="1"/>
  <c r="F49" i="2" l="1"/>
  <c r="E49" i="2"/>
  <c r="F10" i="2"/>
  <c r="AQ27" i="2"/>
  <c r="A27" i="2" s="1"/>
  <c r="AQ39" i="2"/>
  <c r="A39" i="2" s="1"/>
  <c r="E17" i="2"/>
  <c r="AQ5" i="2"/>
  <c r="A5" i="2" s="1"/>
  <c r="AQ32" i="2"/>
  <c r="A32" i="2" s="1"/>
  <c r="E51" i="2"/>
  <c r="F12" i="2"/>
  <c r="E12" i="2"/>
  <c r="F16" i="2"/>
  <c r="E54" i="2"/>
  <c r="F54" i="2"/>
  <c r="F29" i="2"/>
  <c r="E27" i="2"/>
  <c r="F27" i="2"/>
  <c r="F33" i="2"/>
  <c r="E33" i="2"/>
  <c r="F31" i="2"/>
  <c r="E31" i="2"/>
  <c r="F13" i="2"/>
  <c r="E13" i="2"/>
  <c r="F30" i="2"/>
  <c r="E30" i="2"/>
  <c r="AQ54" i="2"/>
  <c r="A54" i="2" s="1"/>
  <c r="AQ23" i="2"/>
  <c r="A23" i="2" s="1"/>
  <c r="AQ40" i="2"/>
  <c r="A40" i="2" s="1"/>
  <c r="AQ50" i="2"/>
  <c r="A50" i="2" s="1"/>
</calcChain>
</file>

<file path=xl/sharedStrings.xml><?xml version="1.0" encoding="utf-8"?>
<sst xmlns="http://schemas.openxmlformats.org/spreadsheetml/2006/main" count="114" uniqueCount="79">
  <si>
    <t>チーム名</t>
    <rPh sb="3" eb="4">
      <t>メイ</t>
    </rPh>
    <phoneticPr fontId="1"/>
  </si>
  <si>
    <t>順位</t>
    <rPh sb="0" eb="2">
      <t>ジュンイ</t>
    </rPh>
    <phoneticPr fontId="1"/>
  </si>
  <si>
    <t>氏名</t>
    <rPh sb="0" eb="2">
      <t>シメイ</t>
    </rPh>
    <phoneticPr fontId="1"/>
  </si>
  <si>
    <t>出場時間</t>
    <rPh sb="0" eb="2">
      <t>シュツジョウ</t>
    </rPh>
    <rPh sb="2" eb="4">
      <t>ジカン</t>
    </rPh>
    <phoneticPr fontId="1"/>
  </si>
  <si>
    <t>第１節</t>
    <rPh sb="0" eb="1">
      <t>ダイ</t>
    </rPh>
    <rPh sb="2" eb="3">
      <t>セツ</t>
    </rPh>
    <phoneticPr fontId="1"/>
  </si>
  <si>
    <t>時間</t>
    <rPh sb="0" eb="2">
      <t>ジカン</t>
    </rPh>
    <phoneticPr fontId="1"/>
  </si>
  <si>
    <t>失点</t>
    <rPh sb="0" eb="2">
      <t>シッテン</t>
    </rPh>
    <phoneticPr fontId="1"/>
  </si>
  <si>
    <t>第２節</t>
    <rPh sb="0" eb="1">
      <t>ダイ</t>
    </rPh>
    <rPh sb="2" eb="3">
      <t>セツ</t>
    </rPh>
    <phoneticPr fontId="1"/>
  </si>
  <si>
    <t>第３節</t>
    <rPh sb="0" eb="1">
      <t>ダイ</t>
    </rPh>
    <rPh sb="2" eb="3">
      <t>セツ</t>
    </rPh>
    <phoneticPr fontId="1"/>
  </si>
  <si>
    <t>第４節</t>
    <rPh sb="0" eb="1">
      <t>ダイ</t>
    </rPh>
    <rPh sb="2" eb="3">
      <t>セツ</t>
    </rPh>
    <phoneticPr fontId="1"/>
  </si>
  <si>
    <t>第５節</t>
    <rPh sb="0" eb="1">
      <t>ダイ</t>
    </rPh>
    <rPh sb="2" eb="3">
      <t>セツ</t>
    </rPh>
    <phoneticPr fontId="1"/>
  </si>
  <si>
    <t>第６節</t>
    <rPh sb="0" eb="1">
      <t>ダイ</t>
    </rPh>
    <rPh sb="2" eb="3">
      <t>セツ</t>
    </rPh>
    <phoneticPr fontId="1"/>
  </si>
  <si>
    <t>第７節</t>
    <rPh sb="0" eb="1">
      <t>ダイ</t>
    </rPh>
    <rPh sb="2" eb="3">
      <t>セツ</t>
    </rPh>
    <phoneticPr fontId="1"/>
  </si>
  <si>
    <t>第８節</t>
    <rPh sb="0" eb="1">
      <t>ダイ</t>
    </rPh>
    <rPh sb="2" eb="3">
      <t>セツ</t>
    </rPh>
    <phoneticPr fontId="1"/>
  </si>
  <si>
    <t>第９節</t>
    <rPh sb="0" eb="1">
      <t>ダイ</t>
    </rPh>
    <rPh sb="2" eb="3">
      <t>セツ</t>
    </rPh>
    <phoneticPr fontId="1"/>
  </si>
  <si>
    <t>第１０節</t>
    <rPh sb="0" eb="1">
      <t>ダイ</t>
    </rPh>
    <rPh sb="3" eb="4">
      <t>セツ</t>
    </rPh>
    <phoneticPr fontId="1"/>
  </si>
  <si>
    <t>合計（時）</t>
    <rPh sb="0" eb="2">
      <t>ゴウケイ</t>
    </rPh>
    <rPh sb="3" eb="4">
      <t>ジ</t>
    </rPh>
    <phoneticPr fontId="1"/>
  </si>
  <si>
    <t>合計（分）</t>
    <rPh sb="0" eb="2">
      <t>ゴウケイ</t>
    </rPh>
    <rPh sb="3" eb="4">
      <t>フン</t>
    </rPh>
    <phoneticPr fontId="1"/>
  </si>
  <si>
    <t>合計（失点）</t>
    <rPh sb="0" eb="2">
      <t>ゴウケイ</t>
    </rPh>
    <rPh sb="3" eb="5">
      <t>シッテン</t>
    </rPh>
    <phoneticPr fontId="1"/>
  </si>
  <si>
    <t>失点率</t>
    <rPh sb="0" eb="2">
      <t>シッテン</t>
    </rPh>
    <rPh sb="2" eb="3">
      <t>リツ</t>
    </rPh>
    <phoneticPr fontId="1"/>
  </si>
  <si>
    <t>基準時間</t>
    <rPh sb="0" eb="2">
      <t>キジュン</t>
    </rPh>
    <rPh sb="2" eb="4">
      <t>ジカン</t>
    </rPh>
    <phoneticPr fontId="1"/>
  </si>
  <si>
    <t>１試合当
失 点 数</t>
    <rPh sb="1" eb="3">
      <t>シアイ</t>
    </rPh>
    <rPh sb="3" eb="4">
      <t>ア</t>
    </rPh>
    <rPh sb="5" eb="6">
      <t>シツ</t>
    </rPh>
    <rPh sb="7" eb="8">
      <t>テン</t>
    </rPh>
    <rPh sb="9" eb="10">
      <t>スウ</t>
    </rPh>
    <phoneticPr fontId="1"/>
  </si>
  <si>
    <t>総失点</t>
    <rPh sb="0" eb="1">
      <t>ソウ</t>
    </rPh>
    <rPh sb="1" eb="2">
      <t>シツ</t>
    </rPh>
    <rPh sb="2" eb="3">
      <t>テン</t>
    </rPh>
    <phoneticPr fontId="1"/>
  </si>
  <si>
    <t>総失点数</t>
    <rPh sb="0" eb="1">
      <t>ソウ</t>
    </rPh>
    <rPh sb="1" eb="3">
      <t>シッテン</t>
    </rPh>
    <rPh sb="3" eb="4">
      <t>スウ</t>
    </rPh>
    <phoneticPr fontId="1"/>
  </si>
  <si>
    <t>試合数</t>
    <rPh sb="0" eb="3">
      <t>シアイスウ</t>
    </rPh>
    <phoneticPr fontId="1"/>
  </si>
  <si>
    <t>第１２節</t>
    <rPh sb="0" eb="1">
      <t>ダイ</t>
    </rPh>
    <rPh sb="3" eb="4">
      <t>セツ</t>
    </rPh>
    <phoneticPr fontId="1"/>
  </si>
  <si>
    <t>第１３節</t>
    <rPh sb="0" eb="1">
      <t>ダイ</t>
    </rPh>
    <rPh sb="3" eb="4">
      <t>セツ</t>
    </rPh>
    <phoneticPr fontId="1"/>
  </si>
  <si>
    <t>菊池　英人</t>
    <rPh sb="0" eb="2">
      <t>キクチ</t>
    </rPh>
    <rPh sb="3" eb="5">
      <t>ヒデト</t>
    </rPh>
    <phoneticPr fontId="1"/>
  </si>
  <si>
    <t>蒲町ＦＣ</t>
    <rPh sb="0" eb="2">
      <t>カバノマチ</t>
    </rPh>
    <phoneticPr fontId="1"/>
  </si>
  <si>
    <t>本間　慎次</t>
    <rPh sb="0" eb="2">
      <t>ホンマ</t>
    </rPh>
    <rPh sb="3" eb="5">
      <t>シンジ</t>
    </rPh>
    <phoneticPr fontId="1"/>
  </si>
  <si>
    <t>Ｏ・Ｓ・Ｃ</t>
    <phoneticPr fontId="1"/>
  </si>
  <si>
    <t>富沢ＦＣ</t>
    <rPh sb="0" eb="2">
      <t>トミザワ</t>
    </rPh>
    <phoneticPr fontId="1"/>
  </si>
  <si>
    <t>下山　理至</t>
    <rPh sb="0" eb="2">
      <t>シモヤマ</t>
    </rPh>
    <rPh sb="3" eb="4">
      <t>リ</t>
    </rPh>
    <rPh sb="4" eb="5">
      <t>イタ</t>
    </rPh>
    <phoneticPr fontId="1"/>
  </si>
  <si>
    <t>吉成ウィングス</t>
    <rPh sb="0" eb="2">
      <t>ヨシナリ</t>
    </rPh>
    <phoneticPr fontId="1"/>
  </si>
  <si>
    <t>新田　直也</t>
    <rPh sb="0" eb="2">
      <t>ニッタ</t>
    </rPh>
    <rPh sb="3" eb="5">
      <t>ナオヤ</t>
    </rPh>
    <phoneticPr fontId="1"/>
  </si>
  <si>
    <t>基準時間は節×６０分を総試合時間としその総試合時間を半分にした時間</t>
    <rPh sb="5" eb="6">
      <t>セツ</t>
    </rPh>
    <rPh sb="9" eb="10">
      <t>フン</t>
    </rPh>
    <rPh sb="20" eb="21">
      <t>ソウ</t>
    </rPh>
    <rPh sb="21" eb="23">
      <t>シアイ</t>
    </rPh>
    <rPh sb="23" eb="25">
      <t>ジカン</t>
    </rPh>
    <phoneticPr fontId="1"/>
  </si>
  <si>
    <t>立町パパス</t>
    <rPh sb="0" eb="2">
      <t>タチマチ</t>
    </rPh>
    <phoneticPr fontId="1"/>
  </si>
  <si>
    <t>油井　正樹</t>
    <rPh sb="0" eb="2">
      <t>ユイ</t>
    </rPh>
    <rPh sb="3" eb="5">
      <t>マサキ</t>
    </rPh>
    <phoneticPr fontId="1"/>
  </si>
  <si>
    <t>黒澤　孝志</t>
    <rPh sb="0" eb="2">
      <t>クロサワ</t>
    </rPh>
    <rPh sb="3" eb="5">
      <t>タカシ</t>
    </rPh>
    <phoneticPr fontId="1"/>
  </si>
  <si>
    <t>加藤　博昭</t>
    <rPh sb="0" eb="2">
      <t>カトウ</t>
    </rPh>
    <rPh sb="3" eb="5">
      <t>ヒロアキ</t>
    </rPh>
    <phoneticPr fontId="1"/>
  </si>
  <si>
    <t>佐々木　克也</t>
    <rPh sb="0" eb="3">
      <t>ササキ</t>
    </rPh>
    <rPh sb="4" eb="6">
      <t>カツヤ</t>
    </rPh>
    <phoneticPr fontId="1"/>
  </si>
  <si>
    <t>森　健一</t>
    <rPh sb="0" eb="1">
      <t>モリ</t>
    </rPh>
    <rPh sb="2" eb="4">
      <t>ケンイチ</t>
    </rPh>
    <phoneticPr fontId="1"/>
  </si>
  <si>
    <t>我妻　雅彦</t>
    <rPh sb="0" eb="2">
      <t>ワガツマ</t>
    </rPh>
    <rPh sb="3" eb="5">
      <t>マサヒコ</t>
    </rPh>
    <phoneticPr fontId="1"/>
  </si>
  <si>
    <t>リベルティーノ</t>
    <phoneticPr fontId="1"/>
  </si>
  <si>
    <t>高橋　翼</t>
    <rPh sb="0" eb="2">
      <t>タカハシ</t>
    </rPh>
    <rPh sb="3" eb="4">
      <t>ツバサ</t>
    </rPh>
    <phoneticPr fontId="1"/>
  </si>
  <si>
    <t>Ａ－ＢＯＯＦＣ</t>
    <phoneticPr fontId="1"/>
  </si>
  <si>
    <t>早出　汰国</t>
    <phoneticPr fontId="1"/>
  </si>
  <si>
    <t>Ｏ・Ｓ・Ｃ</t>
    <phoneticPr fontId="1"/>
  </si>
  <si>
    <t>ＯＹＡＮＺＡＲＥ</t>
    <phoneticPr fontId="1"/>
  </si>
  <si>
    <t>松本　鴻介</t>
    <phoneticPr fontId="1"/>
  </si>
  <si>
    <t>ＶＩＶＡ</t>
    <phoneticPr fontId="1"/>
  </si>
  <si>
    <t>日下　實</t>
    <rPh sb="0" eb="2">
      <t>クサカ</t>
    </rPh>
    <rPh sb="3" eb="4">
      <t>ミノル</t>
    </rPh>
    <phoneticPr fontId="1"/>
  </si>
  <si>
    <t>Ｒ４８</t>
    <phoneticPr fontId="1"/>
  </si>
  <si>
    <t>白坂　拓人</t>
    <rPh sb="0" eb="2">
      <t>シラサカ</t>
    </rPh>
    <rPh sb="3" eb="5">
      <t>タクト</t>
    </rPh>
    <phoneticPr fontId="1"/>
  </si>
  <si>
    <t>Ｒ４８</t>
    <phoneticPr fontId="1"/>
  </si>
  <si>
    <t>石垣　賢一郎</t>
    <rPh sb="0" eb="2">
      <t>イシガキ</t>
    </rPh>
    <rPh sb="3" eb="6">
      <t>ケンイチロウ</t>
    </rPh>
    <phoneticPr fontId="1"/>
  </si>
  <si>
    <t>渡部　幸酉</t>
    <phoneticPr fontId="1"/>
  </si>
  <si>
    <t>高橋　涼太</t>
    <rPh sb="0" eb="2">
      <t>タカハシ</t>
    </rPh>
    <rPh sb="3" eb="5">
      <t>リョウタ</t>
    </rPh>
    <phoneticPr fontId="1"/>
  </si>
  <si>
    <t>小川　広幸</t>
    <rPh sb="0" eb="2">
      <t>オガワ</t>
    </rPh>
    <rPh sb="3" eb="5">
      <t>ヒロユキ</t>
    </rPh>
    <phoneticPr fontId="1"/>
  </si>
  <si>
    <t>Ｏ・Ｓ・Ｃ</t>
    <phoneticPr fontId="1"/>
  </si>
  <si>
    <t>安藤　共和</t>
    <rPh sb="0" eb="2">
      <t>アンドウ</t>
    </rPh>
    <rPh sb="3" eb="5">
      <t>トモカズ</t>
    </rPh>
    <phoneticPr fontId="1"/>
  </si>
  <si>
    <t>Ａ－ＢＯＯＦＣ</t>
    <phoneticPr fontId="1"/>
  </si>
  <si>
    <t>宍戸　駿斗</t>
    <rPh sb="0" eb="2">
      <t>シシド</t>
    </rPh>
    <rPh sb="3" eb="5">
      <t>シュント</t>
    </rPh>
    <phoneticPr fontId="1"/>
  </si>
  <si>
    <t>伊藤　一歩</t>
    <rPh sb="0" eb="2">
      <t>イトウ</t>
    </rPh>
    <rPh sb="3" eb="5">
      <t>イッポ</t>
    </rPh>
    <phoneticPr fontId="1"/>
  </si>
  <si>
    <t>高橋　伸英</t>
    <rPh sb="0" eb="2">
      <t>タカハシ</t>
    </rPh>
    <rPh sb="3" eb="5">
      <t>シンエイ</t>
    </rPh>
    <phoneticPr fontId="1"/>
  </si>
  <si>
    <t>関　陽一</t>
    <rPh sb="0" eb="1">
      <t>セキ</t>
    </rPh>
    <rPh sb="2" eb="4">
      <t>ヨウイチ</t>
    </rPh>
    <phoneticPr fontId="1"/>
  </si>
  <si>
    <t>ＶＩＶＡ</t>
    <phoneticPr fontId="1"/>
  </si>
  <si>
    <t>黒田　雄介</t>
    <rPh sb="0" eb="1">
      <t>クロ</t>
    </rPh>
    <rPh sb="1" eb="2">
      <t>タ</t>
    </rPh>
    <rPh sb="3" eb="4">
      <t>ユウ</t>
    </rPh>
    <rPh sb="4" eb="5">
      <t>スケ</t>
    </rPh>
    <phoneticPr fontId="1"/>
  </si>
  <si>
    <t>２０１6ナイターリーグ　ＧＫ非失点ランキング</t>
    <rPh sb="14" eb="15">
      <t>ヒ</t>
    </rPh>
    <rPh sb="15" eb="17">
      <t>シッテン</t>
    </rPh>
    <phoneticPr fontId="1"/>
  </si>
  <si>
    <t>伊東　元生</t>
    <rPh sb="0" eb="2">
      <t>イトウ</t>
    </rPh>
    <rPh sb="3" eb="5">
      <t>モトオ</t>
    </rPh>
    <phoneticPr fontId="1"/>
  </si>
  <si>
    <t>小嶋　俊之</t>
    <rPh sb="0" eb="2">
      <t>オジマ</t>
    </rPh>
    <rPh sb="3" eb="5">
      <t>トシユキ</t>
    </rPh>
    <phoneticPr fontId="1"/>
  </si>
  <si>
    <t>ＶＩＶＡ</t>
    <phoneticPr fontId="1"/>
  </si>
  <si>
    <t>千葉　健太郎</t>
    <rPh sb="0" eb="2">
      <t>チバ</t>
    </rPh>
    <rPh sb="3" eb="6">
      <t>ケンタロウ</t>
    </rPh>
    <phoneticPr fontId="1"/>
  </si>
  <si>
    <t>三浦　克之</t>
    <rPh sb="0" eb="2">
      <t>ミウラ</t>
    </rPh>
    <rPh sb="3" eb="5">
      <t>カツユキ</t>
    </rPh>
    <phoneticPr fontId="1"/>
  </si>
  <si>
    <t>小出　直人</t>
    <rPh sb="0" eb="2">
      <t>コイデ</t>
    </rPh>
    <rPh sb="3" eb="5">
      <t>ナオト</t>
    </rPh>
    <phoneticPr fontId="1"/>
  </si>
  <si>
    <t>杉山　雅和</t>
    <rPh sb="0" eb="2">
      <t>スギヤマ</t>
    </rPh>
    <rPh sb="3" eb="5">
      <t>マサカズ</t>
    </rPh>
    <phoneticPr fontId="1"/>
  </si>
  <si>
    <t>佐藤　祐貴</t>
    <rPh sb="0" eb="2">
      <t>サトウ</t>
    </rPh>
    <rPh sb="3" eb="5">
      <t>ユウキ</t>
    </rPh>
    <phoneticPr fontId="1"/>
  </si>
  <si>
    <t>林　裕泰</t>
    <rPh sb="0" eb="1">
      <t>ハヤシ</t>
    </rPh>
    <rPh sb="2" eb="4">
      <t>ヒロヤス</t>
    </rPh>
    <phoneticPr fontId="1"/>
  </si>
  <si>
    <t>リベルティーノ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</si>
</sst>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0_ 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6"/>
      <name val="ＭＳ Ｐゴシック"/>
      <family val="3"/>
      <charset val="128"/>
    </font>
    <font>
      <sz val="20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0"/>
      <name val="ＭＳ 明朝"/>
      <family val="1"/>
      <charset val="128"/>
    </font>
    <font>
      <sz val="16"/>
      <color theme="0"/>
      <name val="HG丸ｺﾞｼｯｸM-PRO"/>
      <family val="3"/>
      <charset val="128"/>
    </font>
    <font>
      <b/>
      <sz val="16"/>
      <color rgb="FFFF000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499984740745262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vertical="center"/>
    </xf>
    <xf numFmtId="176" fontId="7" fillId="0" borderId="3" xfId="0" applyNumberFormat="1" applyFont="1" applyFill="1" applyBorder="1" applyAlignment="1">
      <alignment vertical="center"/>
    </xf>
    <xf numFmtId="176" fontId="7" fillId="0" borderId="4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right" vertical="center"/>
    </xf>
    <xf numFmtId="177" fontId="5" fillId="0" borderId="6" xfId="0" applyNumberFormat="1" applyFont="1" applyFill="1" applyBorder="1" applyAlignment="1">
      <alignment vertical="center"/>
    </xf>
    <xf numFmtId="176" fontId="7" fillId="0" borderId="7" xfId="0" applyNumberFormat="1" applyFont="1" applyFill="1" applyBorder="1" applyAlignment="1">
      <alignment vertical="center"/>
    </xf>
    <xf numFmtId="176" fontId="7" fillId="0" borderId="8" xfId="0" applyNumberFormat="1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177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177" fontId="8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8" fillId="0" borderId="0" xfId="0" applyNumberFormat="1" applyFont="1" applyFill="1" applyAlignment="1">
      <alignment vertical="center"/>
    </xf>
    <xf numFmtId="176" fontId="7" fillId="0" borderId="13" xfId="0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 wrapText="1"/>
    </xf>
    <xf numFmtId="176" fontId="7" fillId="0" borderId="16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>
      <alignment vertical="center"/>
    </xf>
    <xf numFmtId="176" fontId="7" fillId="0" borderId="21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176" fontId="7" fillId="0" borderId="23" xfId="0" applyNumberFormat="1" applyFont="1" applyFill="1" applyBorder="1" applyAlignment="1">
      <alignment vertical="center"/>
    </xf>
    <xf numFmtId="176" fontId="7" fillId="0" borderId="24" xfId="0" applyNumberFormat="1" applyFont="1" applyFill="1" applyBorder="1" applyAlignment="1">
      <alignment vertical="center"/>
    </xf>
    <xf numFmtId="176" fontId="7" fillId="0" borderId="25" xfId="0" applyNumberFormat="1" applyFont="1" applyFill="1" applyBorder="1" applyAlignment="1">
      <alignment vertical="center"/>
    </xf>
    <xf numFmtId="176" fontId="7" fillId="0" borderId="2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177" fontId="5" fillId="2" borderId="32" xfId="0" applyNumberFormat="1" applyFont="1" applyFill="1" applyBorder="1" applyAlignment="1">
      <alignment vertical="center"/>
    </xf>
    <xf numFmtId="177" fontId="5" fillId="2" borderId="34" xfId="0" applyNumberFormat="1" applyFont="1" applyFill="1" applyBorder="1" applyAlignment="1">
      <alignment vertical="center"/>
    </xf>
    <xf numFmtId="177" fontId="5" fillId="2" borderId="36" xfId="0" applyNumberFormat="1" applyFont="1" applyFill="1" applyBorder="1" applyAlignment="1">
      <alignment vertical="center"/>
    </xf>
    <xf numFmtId="177" fontId="5" fillId="2" borderId="39" xfId="0" applyNumberFormat="1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176" fontId="7" fillId="0" borderId="46" xfId="0" applyNumberFormat="1" applyFont="1" applyFill="1" applyBorder="1" applyAlignment="1">
      <alignment vertical="center"/>
    </xf>
    <xf numFmtId="176" fontId="7" fillId="0" borderId="47" xfId="0" applyNumberFormat="1" applyFont="1" applyFill="1" applyBorder="1" applyAlignment="1">
      <alignment vertical="center"/>
    </xf>
    <xf numFmtId="176" fontId="7" fillId="0" borderId="48" xfId="0" applyNumberFormat="1" applyFont="1" applyFill="1" applyBorder="1" applyAlignment="1">
      <alignment vertical="center"/>
    </xf>
    <xf numFmtId="176" fontId="7" fillId="0" borderId="49" xfId="0" applyNumberFormat="1" applyFont="1" applyFill="1" applyBorder="1" applyAlignment="1">
      <alignment vertical="center"/>
    </xf>
    <xf numFmtId="176" fontId="7" fillId="0" borderId="50" xfId="0" applyNumberFormat="1" applyFont="1" applyFill="1" applyBorder="1" applyAlignment="1">
      <alignment vertical="center"/>
    </xf>
    <xf numFmtId="176" fontId="7" fillId="0" borderId="51" xfId="0" applyNumberFormat="1" applyFont="1" applyFill="1" applyBorder="1" applyAlignment="1">
      <alignment vertical="center"/>
    </xf>
    <xf numFmtId="176" fontId="7" fillId="0" borderId="55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7" fillId="0" borderId="4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vertical="center"/>
    </xf>
    <xf numFmtId="176" fontId="7" fillId="0" borderId="42" xfId="0" applyNumberFormat="1" applyFont="1" applyFill="1" applyBorder="1" applyAlignment="1">
      <alignment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right" vertical="center"/>
    </xf>
    <xf numFmtId="0" fontId="5" fillId="0" borderId="62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176" fontId="7" fillId="0" borderId="53" xfId="0" applyNumberFormat="1" applyFont="1" applyFill="1" applyBorder="1" applyAlignment="1">
      <alignment vertical="center"/>
    </xf>
    <xf numFmtId="176" fontId="7" fillId="0" borderId="54" xfId="0" applyNumberFormat="1" applyFont="1" applyFill="1" applyBorder="1" applyAlignment="1">
      <alignment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176" fontId="11" fillId="0" borderId="44" xfId="0" applyNumberFormat="1" applyFont="1" applyFill="1" applyBorder="1" applyAlignment="1">
      <alignment vertical="center"/>
    </xf>
    <xf numFmtId="176" fontId="9" fillId="0" borderId="0" xfId="0" applyNumberFormat="1" applyFont="1" applyFill="1" applyAlignment="1">
      <alignment vertical="center"/>
    </xf>
    <xf numFmtId="2" fontId="9" fillId="0" borderId="0" xfId="0" applyNumberFormat="1" applyFont="1" applyFill="1" applyAlignment="1">
      <alignment vertical="center"/>
    </xf>
    <xf numFmtId="176" fontId="11" fillId="0" borderId="45" xfId="0" applyNumberFormat="1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right" vertical="center"/>
    </xf>
    <xf numFmtId="176" fontId="5" fillId="0" borderId="31" xfId="0" applyNumberFormat="1" applyFont="1" applyFill="1" applyBorder="1" applyAlignment="1">
      <alignment horizontal="right" vertical="center"/>
    </xf>
    <xf numFmtId="0" fontId="5" fillId="0" borderId="3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right" vertical="center"/>
    </xf>
    <xf numFmtId="176" fontId="5" fillId="0" borderId="38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7" fillId="0" borderId="52" xfId="0" applyNumberFormat="1" applyFont="1" applyFill="1" applyBorder="1" applyAlignment="1">
      <alignment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vertical="center"/>
    </xf>
    <xf numFmtId="0" fontId="13" fillId="3" borderId="31" xfId="0" applyFont="1" applyFill="1" applyBorder="1" applyAlignment="1">
      <alignment vertical="center"/>
    </xf>
    <xf numFmtId="0" fontId="13" fillId="3" borderId="31" xfId="0" applyFont="1" applyFill="1" applyBorder="1" applyAlignment="1">
      <alignment horizontal="right" vertical="center"/>
    </xf>
    <xf numFmtId="176" fontId="13" fillId="3" borderId="31" xfId="0" applyNumberFormat="1" applyFont="1" applyFill="1" applyBorder="1" applyAlignment="1">
      <alignment horizontal="right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vertical="center"/>
    </xf>
    <xf numFmtId="0" fontId="5" fillId="4" borderId="31" xfId="0" applyFont="1" applyFill="1" applyBorder="1" applyAlignment="1">
      <alignment vertical="center"/>
    </xf>
    <xf numFmtId="0" fontId="5" fillId="4" borderId="31" xfId="0" applyFont="1" applyFill="1" applyBorder="1" applyAlignment="1">
      <alignment horizontal="right" vertical="center"/>
    </xf>
    <xf numFmtId="176" fontId="5" fillId="4" borderId="31" xfId="0" applyNumberFormat="1" applyFont="1" applyFill="1" applyBorder="1" applyAlignment="1">
      <alignment horizontal="right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30" xfId="0" applyFont="1" applyFill="1" applyBorder="1" applyAlignment="1">
      <alignment vertical="center"/>
    </xf>
    <xf numFmtId="0" fontId="12" fillId="5" borderId="31" xfId="0" applyFont="1" applyFill="1" applyBorder="1" applyAlignment="1">
      <alignment vertical="center"/>
    </xf>
    <xf numFmtId="0" fontId="12" fillId="5" borderId="31" xfId="0" applyFont="1" applyFill="1" applyBorder="1" applyAlignment="1">
      <alignment horizontal="right" vertical="center"/>
    </xf>
    <xf numFmtId="176" fontId="12" fillId="5" borderId="31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4"/>
  <sheetViews>
    <sheetView tabSelected="1" topLeftCell="A31" zoomScale="70" zoomScaleNormal="70" workbookViewId="0">
      <pane xSplit="5" topLeftCell="G1" activePane="topRight" state="frozen"/>
      <selection pane="topRight" activeCell="AC33" sqref="AC33"/>
    </sheetView>
  </sheetViews>
  <sheetFormatPr defaultColWidth="3.125" defaultRowHeight="13.5" x14ac:dyDescent="0.15"/>
  <cols>
    <col min="1" max="1" width="14.375" style="21" bestFit="1" customWidth="1"/>
    <col min="2" max="2" width="20.75" style="19" bestFit="1" customWidth="1"/>
    <col min="3" max="3" width="23.375" style="19" customWidth="1"/>
    <col min="4" max="4" width="20.5" style="19" customWidth="1"/>
    <col min="5" max="5" width="12" style="22" customWidth="1"/>
    <col min="6" max="6" width="11.625" style="18" customWidth="1"/>
    <col min="7" max="7" width="3.125" style="18" customWidth="1"/>
    <col min="8" max="25" width="5.25" style="19" bestFit="1" customWidth="1"/>
    <col min="26" max="27" width="5.25" style="61" bestFit="1" customWidth="1"/>
    <col min="28" max="31" width="5.25" style="61" customWidth="1"/>
    <col min="32" max="32" width="5.25" style="61" bestFit="1" customWidth="1"/>
    <col min="33" max="33" width="5.625" style="51" bestFit="1" customWidth="1"/>
    <col min="34" max="34" width="5.25" style="51" hidden="1" customWidth="1"/>
    <col min="35" max="36" width="9.25" style="51" hidden="1" customWidth="1"/>
    <col min="37" max="37" width="11.25" style="51" hidden="1" customWidth="1"/>
    <col min="38" max="38" width="7.5" style="51" hidden="1" customWidth="1"/>
    <col min="39" max="39" width="7.125" style="51" hidden="1" customWidth="1"/>
    <col min="40" max="42" width="9.625" style="51" hidden="1" customWidth="1"/>
    <col min="43" max="44" width="9.625" style="51" customWidth="1"/>
    <col min="45" max="47" width="3.125" style="52"/>
    <col min="48" max="16384" width="3.125" style="19"/>
  </cols>
  <sheetData>
    <row r="1" spans="1:47" ht="22.5" customHeight="1" x14ac:dyDescent="0.15">
      <c r="A1" s="73" t="s">
        <v>68</v>
      </c>
      <c r="B1" s="73"/>
      <c r="C1" s="73"/>
      <c r="D1" s="73"/>
      <c r="E1" s="73"/>
    </row>
    <row r="2" spans="1:47" ht="22.5" customHeight="1" thickBot="1" x14ac:dyDescent="0.2">
      <c r="A2" s="73"/>
      <c r="B2" s="73"/>
      <c r="C2" s="73"/>
      <c r="D2" s="73"/>
      <c r="E2" s="73"/>
      <c r="F2" s="20" t="s">
        <v>20</v>
      </c>
      <c r="H2" s="1" t="s">
        <v>35</v>
      </c>
    </row>
    <row r="3" spans="1:47" ht="22.5" customHeight="1" x14ac:dyDescent="0.15">
      <c r="A3" s="19"/>
      <c r="C3" s="2"/>
      <c r="D3" s="3"/>
      <c r="E3" s="4"/>
      <c r="F3" s="20"/>
      <c r="H3" s="74" t="s">
        <v>4</v>
      </c>
      <c r="I3" s="72"/>
      <c r="J3" s="72" t="s">
        <v>7</v>
      </c>
      <c r="K3" s="72"/>
      <c r="L3" s="70" t="s">
        <v>8</v>
      </c>
      <c r="M3" s="71"/>
      <c r="N3" s="72" t="s">
        <v>9</v>
      </c>
      <c r="O3" s="72"/>
      <c r="P3" s="72" t="s">
        <v>10</v>
      </c>
      <c r="Q3" s="72"/>
      <c r="R3" s="72" t="s">
        <v>11</v>
      </c>
      <c r="S3" s="72"/>
      <c r="T3" s="72" t="s">
        <v>12</v>
      </c>
      <c r="U3" s="72"/>
      <c r="V3" s="72" t="s">
        <v>13</v>
      </c>
      <c r="W3" s="72"/>
      <c r="X3" s="72" t="s">
        <v>14</v>
      </c>
      <c r="Y3" s="75"/>
      <c r="Z3" s="78" t="s">
        <v>15</v>
      </c>
      <c r="AA3" s="79"/>
      <c r="AB3" s="79"/>
      <c r="AC3" s="79"/>
      <c r="AD3" s="79" t="s">
        <v>25</v>
      </c>
      <c r="AE3" s="79"/>
      <c r="AF3" s="79" t="s">
        <v>26</v>
      </c>
      <c r="AG3" s="80"/>
      <c r="AH3" s="50"/>
    </row>
    <row r="4" spans="1:47" s="21" customFormat="1" ht="27.75" customHeight="1" thickBot="1" x14ac:dyDescent="0.2">
      <c r="A4" s="5" t="s">
        <v>1</v>
      </c>
      <c r="B4" s="28" t="s">
        <v>2</v>
      </c>
      <c r="C4" s="28" t="s">
        <v>0</v>
      </c>
      <c r="D4" s="28" t="s">
        <v>3</v>
      </c>
      <c r="E4" s="29" t="s">
        <v>22</v>
      </c>
      <c r="F4" s="30" t="s">
        <v>21</v>
      </c>
      <c r="G4" s="6"/>
      <c r="H4" s="24" t="s">
        <v>5</v>
      </c>
      <c r="I4" s="25" t="s">
        <v>6</v>
      </c>
      <c r="J4" s="26" t="s">
        <v>5</v>
      </c>
      <c r="K4" s="25" t="s">
        <v>6</v>
      </c>
      <c r="L4" s="26" t="s">
        <v>5</v>
      </c>
      <c r="M4" s="25" t="s">
        <v>6</v>
      </c>
      <c r="N4" s="26" t="s">
        <v>5</v>
      </c>
      <c r="O4" s="25" t="s">
        <v>6</v>
      </c>
      <c r="P4" s="26" t="s">
        <v>5</v>
      </c>
      <c r="Q4" s="25" t="s">
        <v>6</v>
      </c>
      <c r="R4" s="26" t="s">
        <v>5</v>
      </c>
      <c r="S4" s="25" t="s">
        <v>6</v>
      </c>
      <c r="T4" s="26" t="s">
        <v>5</v>
      </c>
      <c r="U4" s="25" t="s">
        <v>6</v>
      </c>
      <c r="V4" s="26" t="s">
        <v>5</v>
      </c>
      <c r="W4" s="25" t="s">
        <v>6</v>
      </c>
      <c r="X4" s="26" t="s">
        <v>5</v>
      </c>
      <c r="Y4" s="49" t="s">
        <v>6</v>
      </c>
      <c r="Z4" s="81" t="s">
        <v>5</v>
      </c>
      <c r="AA4" s="82" t="s">
        <v>6</v>
      </c>
      <c r="AB4" s="82"/>
      <c r="AC4" s="82"/>
      <c r="AD4" s="82" t="s">
        <v>5</v>
      </c>
      <c r="AE4" s="82" t="s">
        <v>6</v>
      </c>
      <c r="AF4" s="82" t="s">
        <v>5</v>
      </c>
      <c r="AG4" s="83" t="s">
        <v>6</v>
      </c>
      <c r="AH4" s="50"/>
      <c r="AI4" s="50" t="s">
        <v>16</v>
      </c>
      <c r="AJ4" s="50" t="s">
        <v>17</v>
      </c>
      <c r="AK4" s="50" t="s">
        <v>18</v>
      </c>
      <c r="AL4" s="50" t="s">
        <v>19</v>
      </c>
      <c r="AM4" s="50" t="s">
        <v>24</v>
      </c>
      <c r="AN4" s="50" t="s">
        <v>20</v>
      </c>
      <c r="AO4" s="50"/>
      <c r="AP4" s="50"/>
      <c r="AQ4" s="50"/>
      <c r="AR4" s="50"/>
      <c r="AS4" s="53"/>
      <c r="AT4" s="53"/>
      <c r="AU4" s="53"/>
    </row>
    <row r="5" spans="1:47" ht="27.75" customHeight="1" x14ac:dyDescent="0.15">
      <c r="A5" s="27" t="str">
        <f t="shared" ref="A5:A15" si="0">IF( AQ5&lt;&gt;"",AQ5&amp;"位","")</f>
        <v>5位</v>
      </c>
      <c r="B5" s="88" t="s">
        <v>34</v>
      </c>
      <c r="C5" s="89" t="s">
        <v>43</v>
      </c>
      <c r="D5" s="90" t="str">
        <f t="shared" ref="D5:D19" si="1">IF(AI5=0,IF(AJ5=0,"",AI5&amp; "時間" &amp; AJ5&amp; "分"),AI5&amp; "時間" &amp; AJ5&amp; "分")</f>
        <v>8時間30分</v>
      </c>
      <c r="E5" s="91">
        <f t="shared" ref="E5:E19" si="2">IF(D5="","",AK5)</f>
        <v>21</v>
      </c>
      <c r="F5" s="45">
        <f t="shared" ref="F5:F19" si="3">IF(D5="","",AO5)</f>
        <v>2.4705882352941178</v>
      </c>
      <c r="G5" s="7"/>
      <c r="H5" s="60">
        <v>60</v>
      </c>
      <c r="I5" s="31">
        <v>2</v>
      </c>
      <c r="J5" s="32">
        <v>60</v>
      </c>
      <c r="K5" s="33">
        <v>4</v>
      </c>
      <c r="L5" s="34">
        <v>60</v>
      </c>
      <c r="M5" s="31">
        <v>1</v>
      </c>
      <c r="N5" s="32">
        <v>60</v>
      </c>
      <c r="O5" s="35">
        <v>3</v>
      </c>
      <c r="P5" s="34">
        <v>60</v>
      </c>
      <c r="Q5" s="31">
        <v>4</v>
      </c>
      <c r="R5" s="35">
        <v>60</v>
      </c>
      <c r="S5" s="35">
        <v>0</v>
      </c>
      <c r="T5" s="34">
        <v>60</v>
      </c>
      <c r="U5" s="31">
        <v>1</v>
      </c>
      <c r="V5" s="35">
        <v>60</v>
      </c>
      <c r="W5" s="35">
        <v>1</v>
      </c>
      <c r="X5" s="34">
        <v>30</v>
      </c>
      <c r="Y5" s="33">
        <v>5</v>
      </c>
      <c r="Z5" s="62"/>
      <c r="AA5" s="63"/>
      <c r="AB5" s="63"/>
      <c r="AC5" s="63"/>
      <c r="AD5" s="63"/>
      <c r="AE5" s="63"/>
      <c r="AF5" s="63"/>
      <c r="AG5" s="84"/>
      <c r="AH5" s="85">
        <f>H5+J5+L5+N5+P5+R5+T5+V5+X5+Z5+AB5+AD5+AF5</f>
        <v>510</v>
      </c>
      <c r="AI5" s="51">
        <f t="shared" ref="AI5:AI16" si="4">ROUNDDOWN((AH5)/60,0)</f>
        <v>8</v>
      </c>
      <c r="AJ5" s="51">
        <f t="shared" ref="AJ5:AJ16" si="5">IF(MOD((AH5),60)&lt;&gt;0,(AH5)-AI5*60,0)</f>
        <v>30</v>
      </c>
      <c r="AK5" s="85">
        <f t="shared" ref="AK5:AK16" si="6">(I5+K5+M5+O5+Q5+S5+U5+W5+Y5+AA5+AC5+AE5+AG5)</f>
        <v>21</v>
      </c>
      <c r="AM5" s="51">
        <v>9</v>
      </c>
      <c r="AN5" s="51">
        <f>AM5*60/2</f>
        <v>270</v>
      </c>
      <c r="AO5" s="86">
        <f>IF(AH5&lt;&gt;0,AK5/AH5*60,0)</f>
        <v>2.4705882352941178</v>
      </c>
      <c r="AP5" s="86">
        <f>IF(AH5&gt;=AN5,VALUE((100000-(AO5*10000))+AH5),0)</f>
        <v>75804.117647058825</v>
      </c>
      <c r="AQ5" s="51">
        <f t="shared" ref="AQ5:AQ36" si="7" xml:space="preserve"> IF(AP5&lt;&gt;0,  IF(AH5&gt;=AN5,RANK(AP5,$AP$5:$AP$61,0),""),"")</f>
        <v>5</v>
      </c>
    </row>
    <row r="6" spans="1:47" ht="27.75" customHeight="1" x14ac:dyDescent="0.15">
      <c r="A6" s="27" t="str">
        <f t="shared" si="0"/>
        <v/>
      </c>
      <c r="B6" s="92" t="s">
        <v>77</v>
      </c>
      <c r="C6" s="93" t="s">
        <v>78</v>
      </c>
      <c r="D6" s="94" t="str">
        <f>IF(AI6=0,IF(AJ6=0,"",AI6&amp; "時間" &amp; AJ6&amp; "分"),AI6&amp; "時間" &amp; AJ6&amp; "分")</f>
        <v>0時間30分</v>
      </c>
      <c r="E6" s="95">
        <f>IF(D6="","",AK6)</f>
        <v>2</v>
      </c>
      <c r="F6" s="46">
        <f>IF(D6="","",AO6)</f>
        <v>4</v>
      </c>
      <c r="G6" s="7"/>
      <c r="H6" s="12"/>
      <c r="I6" s="9"/>
      <c r="J6" s="16"/>
      <c r="K6" s="17"/>
      <c r="L6" s="8"/>
      <c r="M6" s="9"/>
      <c r="N6" s="16"/>
      <c r="O6" s="23"/>
      <c r="P6" s="8"/>
      <c r="Q6" s="9"/>
      <c r="R6" s="23"/>
      <c r="S6" s="23"/>
      <c r="T6" s="8"/>
      <c r="U6" s="9"/>
      <c r="V6" s="23"/>
      <c r="W6" s="23"/>
      <c r="X6" s="8">
        <v>30</v>
      </c>
      <c r="Y6" s="17">
        <v>2</v>
      </c>
      <c r="Z6" s="62"/>
      <c r="AA6" s="63"/>
      <c r="AB6" s="63"/>
      <c r="AC6" s="63"/>
      <c r="AD6" s="63"/>
      <c r="AE6" s="63"/>
      <c r="AF6" s="63"/>
      <c r="AG6" s="84"/>
      <c r="AH6" s="85">
        <f>H6+J6+L6+N6+P6+R6+T6+V6+X6+Z6+AB6+AD6+AF6</f>
        <v>30</v>
      </c>
      <c r="AI6" s="51">
        <f t="shared" si="4"/>
        <v>0</v>
      </c>
      <c r="AJ6" s="51">
        <f t="shared" si="5"/>
        <v>30</v>
      </c>
      <c r="AK6" s="85">
        <f t="shared" si="6"/>
        <v>2</v>
      </c>
      <c r="AM6" s="51">
        <v>9</v>
      </c>
      <c r="AN6" s="51">
        <f t="shared" ref="AN6:AN61" si="8">AM6*60/2</f>
        <v>270</v>
      </c>
      <c r="AO6" s="86">
        <f>IF(AH6&lt;&gt;0,AK6/AH6*60,0)</f>
        <v>4</v>
      </c>
      <c r="AP6" s="86">
        <f xml:space="preserve"> IF( AH6&lt;&gt;0, IF(AH6&gt;=AN6,VALUE((100000-(AO6*10000))+AH6),0),0)</f>
        <v>0</v>
      </c>
      <c r="AQ6" s="51" t="str">
        <f t="shared" si="7"/>
        <v/>
      </c>
    </row>
    <row r="7" spans="1:47" ht="27.75" customHeight="1" x14ac:dyDescent="0.15">
      <c r="A7" s="27" t="str">
        <f t="shared" si="0"/>
        <v/>
      </c>
      <c r="B7" s="92"/>
      <c r="C7" s="93"/>
      <c r="D7" s="94" t="str">
        <f>IF(AI7=0,IF(AJ7=0,"",AI7&amp; "時間" &amp; AJ7&amp; "分"),AI7&amp; "時間" &amp; AJ7&amp; "分")</f>
        <v/>
      </c>
      <c r="E7" s="95" t="str">
        <f>IF(D7="","",AK7)</f>
        <v/>
      </c>
      <c r="F7" s="46" t="str">
        <f>IF(D7="","",AO7)</f>
        <v/>
      </c>
      <c r="G7" s="7"/>
      <c r="H7" s="12"/>
      <c r="I7" s="9"/>
      <c r="J7" s="16"/>
      <c r="K7" s="17"/>
      <c r="L7" s="8"/>
      <c r="M7" s="9"/>
      <c r="N7" s="16"/>
      <c r="O7" s="23"/>
      <c r="P7" s="8"/>
      <c r="Q7" s="9"/>
      <c r="R7" s="23"/>
      <c r="S7" s="23"/>
      <c r="T7" s="8"/>
      <c r="U7" s="9"/>
      <c r="V7" s="23"/>
      <c r="W7" s="23"/>
      <c r="X7" s="8"/>
      <c r="Y7" s="17"/>
      <c r="Z7" s="62"/>
      <c r="AA7" s="63"/>
      <c r="AB7" s="63"/>
      <c r="AC7" s="63"/>
      <c r="AD7" s="63"/>
      <c r="AE7" s="63"/>
      <c r="AF7" s="63"/>
      <c r="AG7" s="84"/>
      <c r="AH7" s="85">
        <f t="shared" ref="AH7:AH13" si="9">H7+J7+L7+N7+P7+R7+T7+V7+X7+Z7+AB7+AD7+AF7</f>
        <v>0</v>
      </c>
      <c r="AI7" s="51">
        <f>ROUNDDOWN((AH7)/60,0)</f>
        <v>0</v>
      </c>
      <c r="AJ7" s="51">
        <f>IF(MOD((AH7),60)&lt;&gt;0,(AH7)-AI7*60,0)</f>
        <v>0</v>
      </c>
      <c r="AK7" s="85">
        <f>(I7+K7+M7+O7+Q7+S7+U7+W7+Y7+AA7+AC7+AE7+AG7)</f>
        <v>0</v>
      </c>
      <c r="AM7" s="51">
        <v>9</v>
      </c>
      <c r="AN7" s="51">
        <f>AM7*60/2</f>
        <v>270</v>
      </c>
      <c r="AO7" s="86">
        <f>IF(AH7&lt;&gt;0,AK7/AH7*60,0)</f>
        <v>0</v>
      </c>
      <c r="AP7" s="86">
        <f xml:space="preserve"> IF( AH7&lt;&gt;0, IF(AH7&gt;=AN7,VALUE((100000-(AO7*10000))+AH7),0),0)</f>
        <v>0</v>
      </c>
      <c r="AQ7" s="51" t="str">
        <f t="shared" si="7"/>
        <v/>
      </c>
    </row>
    <row r="8" spans="1:47" ht="27.75" customHeight="1" x14ac:dyDescent="0.15">
      <c r="A8" s="27" t="str">
        <f>IF( AQ8&lt;&gt;"",AQ8&amp;"位","")</f>
        <v/>
      </c>
      <c r="B8" s="92"/>
      <c r="C8" s="93"/>
      <c r="D8" s="94" t="str">
        <f>IF(AI8=0,IF(AJ8=0,"",AI8&amp; "時間" &amp; AJ8&amp; "分"),AI8&amp; "時間" &amp; AJ8&amp; "分")</f>
        <v/>
      </c>
      <c r="E8" s="95" t="str">
        <f>IF(D8="","",AK8)</f>
        <v/>
      </c>
      <c r="F8" s="46" t="str">
        <f>IF(D8="","",AO8)</f>
        <v/>
      </c>
      <c r="G8" s="7"/>
      <c r="H8" s="12"/>
      <c r="I8" s="9"/>
      <c r="J8" s="16"/>
      <c r="K8" s="17"/>
      <c r="L8" s="8"/>
      <c r="M8" s="9"/>
      <c r="N8" s="16"/>
      <c r="O8" s="23"/>
      <c r="P8" s="8"/>
      <c r="Q8" s="9"/>
      <c r="R8" s="23"/>
      <c r="S8" s="23"/>
      <c r="T8" s="8"/>
      <c r="U8" s="9"/>
      <c r="V8" s="23"/>
      <c r="W8" s="23"/>
      <c r="X8" s="8"/>
      <c r="Y8" s="17"/>
      <c r="Z8" s="62"/>
      <c r="AA8" s="63"/>
      <c r="AB8" s="63"/>
      <c r="AC8" s="63"/>
      <c r="AD8" s="63"/>
      <c r="AE8" s="63"/>
      <c r="AF8" s="63"/>
      <c r="AG8" s="84"/>
      <c r="AH8" s="85">
        <f t="shared" si="9"/>
        <v>0</v>
      </c>
      <c r="AI8" s="51">
        <f>ROUNDDOWN((AH8)/60,0)</f>
        <v>0</v>
      </c>
      <c r="AJ8" s="51">
        <f>IF(MOD((AH8),60)&lt;&gt;0,(AH8)-AI8*60,0)</f>
        <v>0</v>
      </c>
      <c r="AK8" s="85">
        <f>(I8+K8+M8+O8+Q8+S8+U8+W8+Y8+AA8+AC8+AE8+AG8)</f>
        <v>0</v>
      </c>
      <c r="AM8" s="51">
        <v>9</v>
      </c>
      <c r="AN8" s="51">
        <f>AM8*60/2</f>
        <v>270</v>
      </c>
      <c r="AO8" s="86">
        <f>IF(AH8&lt;&gt;0,AK8/AH8*60,0)</f>
        <v>0</v>
      </c>
      <c r="AP8" s="86">
        <f xml:space="preserve"> IF( AH8&lt;&gt;0, IF(AH8&gt;=AN8,VALUE((100000-(AO8*10000))+AH8),0),0)</f>
        <v>0</v>
      </c>
      <c r="AQ8" s="51" t="str">
        <f t="shared" si="7"/>
        <v/>
      </c>
    </row>
    <row r="9" spans="1:47" ht="27.75" customHeight="1" thickBot="1" x14ac:dyDescent="0.2">
      <c r="A9" s="27" t="str">
        <f>IF( AQ9&lt;&gt;"",AQ9&amp;"位","")</f>
        <v/>
      </c>
      <c r="B9" s="96"/>
      <c r="C9" s="97"/>
      <c r="D9" s="98" t="str">
        <f>IF(AI9=0,IF(AJ9=0,"",AI9&amp; "時間" &amp; AJ9&amp; "分"),AI9&amp; "時間" &amp; AJ9&amp; "分")</f>
        <v/>
      </c>
      <c r="E9" s="99" t="str">
        <f>IF(D9="","",AK9)</f>
        <v/>
      </c>
      <c r="F9" s="48" t="str">
        <f>IF(D9="","",AO9)</f>
        <v/>
      </c>
      <c r="G9" s="7"/>
      <c r="H9" s="13"/>
      <c r="I9" s="14"/>
      <c r="J9" s="36"/>
      <c r="K9" s="37"/>
      <c r="L9" s="15"/>
      <c r="M9" s="14"/>
      <c r="N9" s="36"/>
      <c r="O9" s="38"/>
      <c r="P9" s="15"/>
      <c r="Q9" s="14"/>
      <c r="R9" s="38"/>
      <c r="S9" s="38"/>
      <c r="T9" s="15"/>
      <c r="U9" s="14"/>
      <c r="V9" s="38"/>
      <c r="W9" s="38"/>
      <c r="X9" s="15"/>
      <c r="Y9" s="37"/>
      <c r="Z9" s="62"/>
      <c r="AA9" s="63"/>
      <c r="AB9" s="63"/>
      <c r="AC9" s="63"/>
      <c r="AD9" s="63"/>
      <c r="AE9" s="63"/>
      <c r="AF9" s="63"/>
      <c r="AG9" s="84"/>
      <c r="AH9" s="85">
        <f t="shared" si="9"/>
        <v>0</v>
      </c>
      <c r="AI9" s="51">
        <f>ROUNDDOWN((AH9)/60,0)</f>
        <v>0</v>
      </c>
      <c r="AJ9" s="51">
        <f>IF(MOD((AH9),60)&lt;&gt;0,(AH9)-AI9*60,0)</f>
        <v>0</v>
      </c>
      <c r="AK9" s="85">
        <f>(I9+K9+M9+O9+Q9+S9+U9+W9+Y9+AA9+AC9+AE9+AG9)</f>
        <v>0</v>
      </c>
      <c r="AM9" s="51">
        <v>9</v>
      </c>
      <c r="AN9" s="51">
        <f t="shared" si="8"/>
        <v>270</v>
      </c>
      <c r="AO9" s="86">
        <f t="shared" ref="AO9:AO61" si="10">IF(AH9&lt;&gt;0,AK9/AH9*60,0)</f>
        <v>0</v>
      </c>
      <c r="AP9" s="86">
        <f t="shared" ref="AP9:AP61" si="11" xml:space="preserve"> IF( AH9&lt;&gt;0, IF(AH9&gt;=AN9,VALUE((100000-(AO9*10000))+AH9),0),0)</f>
        <v>0</v>
      </c>
      <c r="AQ9" s="51" t="str">
        <f t="shared" si="7"/>
        <v/>
      </c>
    </row>
    <row r="10" spans="1:47" ht="27.75" customHeight="1" x14ac:dyDescent="0.15">
      <c r="A10" s="27" t="str">
        <f t="shared" si="0"/>
        <v/>
      </c>
      <c r="B10" s="88" t="s">
        <v>44</v>
      </c>
      <c r="C10" s="100" t="s">
        <v>36</v>
      </c>
      <c r="D10" s="90" t="str">
        <f t="shared" si="1"/>
        <v>3時間15分</v>
      </c>
      <c r="E10" s="91">
        <f t="shared" si="2"/>
        <v>9</v>
      </c>
      <c r="F10" s="45">
        <f t="shared" si="3"/>
        <v>2.7692307692307692</v>
      </c>
      <c r="G10" s="7"/>
      <c r="H10" s="60">
        <v>60</v>
      </c>
      <c r="I10" s="31">
        <v>3</v>
      </c>
      <c r="J10" s="32"/>
      <c r="K10" s="33"/>
      <c r="L10" s="34">
        <v>15</v>
      </c>
      <c r="M10" s="31">
        <v>1</v>
      </c>
      <c r="N10" s="32"/>
      <c r="O10" s="35"/>
      <c r="P10" s="34">
        <v>60</v>
      </c>
      <c r="Q10" s="31">
        <v>2</v>
      </c>
      <c r="R10" s="35"/>
      <c r="S10" s="35"/>
      <c r="T10" s="34">
        <v>60</v>
      </c>
      <c r="U10" s="31">
        <v>3</v>
      </c>
      <c r="V10" s="35"/>
      <c r="W10" s="35"/>
      <c r="X10" s="34"/>
      <c r="Y10" s="33"/>
      <c r="Z10" s="62"/>
      <c r="AA10" s="63"/>
      <c r="AB10" s="63"/>
      <c r="AC10" s="63"/>
      <c r="AD10" s="63"/>
      <c r="AE10" s="63"/>
      <c r="AF10" s="63"/>
      <c r="AG10" s="84"/>
      <c r="AH10" s="85">
        <f t="shared" si="9"/>
        <v>195</v>
      </c>
      <c r="AI10" s="51">
        <f t="shared" si="4"/>
        <v>3</v>
      </c>
      <c r="AJ10" s="51">
        <f t="shared" si="5"/>
        <v>15</v>
      </c>
      <c r="AK10" s="85">
        <f t="shared" si="6"/>
        <v>9</v>
      </c>
      <c r="AM10" s="51">
        <v>9</v>
      </c>
      <c r="AN10" s="51">
        <f t="shared" si="8"/>
        <v>270</v>
      </c>
      <c r="AO10" s="86">
        <f t="shared" si="10"/>
        <v>2.7692307692307692</v>
      </c>
      <c r="AP10" s="86">
        <f t="shared" si="11"/>
        <v>0</v>
      </c>
      <c r="AQ10" s="51" t="str">
        <f t="shared" si="7"/>
        <v/>
      </c>
    </row>
    <row r="11" spans="1:47" ht="27.75" customHeight="1" x14ac:dyDescent="0.15">
      <c r="A11" s="27" t="str">
        <f>IF( AQ11&lt;&gt;"",AQ11&amp;"位","")</f>
        <v>6位</v>
      </c>
      <c r="B11" s="92" t="s">
        <v>56</v>
      </c>
      <c r="C11" s="101" t="s">
        <v>36</v>
      </c>
      <c r="D11" s="94" t="str">
        <f t="shared" si="1"/>
        <v>4時間45分</v>
      </c>
      <c r="E11" s="95">
        <f t="shared" si="2"/>
        <v>17</v>
      </c>
      <c r="F11" s="46">
        <f t="shared" si="3"/>
        <v>3.5789473684210527</v>
      </c>
      <c r="G11" s="7"/>
      <c r="H11" s="12"/>
      <c r="I11" s="9"/>
      <c r="J11" s="16">
        <v>60</v>
      </c>
      <c r="K11" s="17">
        <v>6</v>
      </c>
      <c r="L11" s="8"/>
      <c r="M11" s="9"/>
      <c r="N11" s="16">
        <v>45</v>
      </c>
      <c r="O11" s="23">
        <v>3</v>
      </c>
      <c r="P11" s="8"/>
      <c r="Q11" s="9"/>
      <c r="R11" s="23">
        <v>60</v>
      </c>
      <c r="S11" s="23">
        <v>4</v>
      </c>
      <c r="T11" s="8"/>
      <c r="U11" s="9"/>
      <c r="V11" s="23">
        <v>60</v>
      </c>
      <c r="W11" s="23">
        <v>0</v>
      </c>
      <c r="X11" s="8">
        <v>60</v>
      </c>
      <c r="Y11" s="17">
        <v>4</v>
      </c>
      <c r="Z11" s="62"/>
      <c r="AA11" s="63"/>
      <c r="AB11" s="63"/>
      <c r="AC11" s="63"/>
      <c r="AD11" s="63"/>
      <c r="AE11" s="63"/>
      <c r="AF11" s="63"/>
      <c r="AG11" s="84"/>
      <c r="AH11" s="85">
        <f t="shared" si="9"/>
        <v>285</v>
      </c>
      <c r="AI11" s="51">
        <f>ROUNDDOWN((AH11)/60,0)</f>
        <v>4</v>
      </c>
      <c r="AJ11" s="51">
        <f>IF(MOD((AH11),60)&lt;&gt;0,(AH11)-AI11*60,0)</f>
        <v>45</v>
      </c>
      <c r="AK11" s="85">
        <f>(I11+K11+M11+O11+Q11+S11+U11+W11+Y11+AA11+AC11+AE11+AG11)</f>
        <v>17</v>
      </c>
      <c r="AM11" s="51">
        <v>9</v>
      </c>
      <c r="AN11" s="51">
        <f t="shared" si="8"/>
        <v>270</v>
      </c>
      <c r="AO11" s="86">
        <f t="shared" si="10"/>
        <v>3.5789473684210527</v>
      </c>
      <c r="AP11" s="86">
        <f t="shared" si="11"/>
        <v>64495.526315789473</v>
      </c>
      <c r="AQ11" s="51">
        <f t="shared" si="7"/>
        <v>6</v>
      </c>
    </row>
    <row r="12" spans="1:47" ht="27.75" customHeight="1" x14ac:dyDescent="0.15">
      <c r="A12" s="27" t="str">
        <f>IF( AQ12&lt;&gt;"",AQ12&amp;"位","")</f>
        <v/>
      </c>
      <c r="B12" s="92" t="s">
        <v>62</v>
      </c>
      <c r="C12" s="101"/>
      <c r="D12" s="94" t="str">
        <f>IF(AI12=0,IF(AJ12=0,"",AI12&amp; "時間" &amp; AJ12&amp; "分"),AI12&amp; "時間" &amp; AJ12&amp; "分")</f>
        <v>0時間15分</v>
      </c>
      <c r="E12" s="95">
        <f>IF(D12="","",AK12)</f>
        <v>1</v>
      </c>
      <c r="F12" s="46">
        <f>IF(D12="","",AO12)</f>
        <v>4</v>
      </c>
      <c r="G12" s="7"/>
      <c r="H12" s="12"/>
      <c r="I12" s="9"/>
      <c r="J12" s="16"/>
      <c r="K12" s="17"/>
      <c r="L12" s="8">
        <v>15</v>
      </c>
      <c r="M12" s="9">
        <v>1</v>
      </c>
      <c r="N12" s="16"/>
      <c r="O12" s="23"/>
      <c r="P12" s="8"/>
      <c r="Q12" s="9"/>
      <c r="R12" s="23"/>
      <c r="S12" s="23"/>
      <c r="T12" s="8"/>
      <c r="U12" s="9"/>
      <c r="V12" s="23"/>
      <c r="W12" s="23"/>
      <c r="X12" s="8"/>
      <c r="Y12" s="17"/>
      <c r="Z12" s="62"/>
      <c r="AA12" s="63"/>
      <c r="AB12" s="63"/>
      <c r="AC12" s="63"/>
      <c r="AD12" s="63"/>
      <c r="AE12" s="63"/>
      <c r="AF12" s="63"/>
      <c r="AG12" s="84"/>
      <c r="AH12" s="85">
        <f t="shared" si="9"/>
        <v>15</v>
      </c>
      <c r="AI12" s="51">
        <f>ROUNDDOWN((AH12)/60,0)</f>
        <v>0</v>
      </c>
      <c r="AJ12" s="51">
        <f>IF(MOD((AH12),60)&lt;&gt;0,(AH12)-AI12*60,0)</f>
        <v>15</v>
      </c>
      <c r="AK12" s="85">
        <f>(I12+K12+M12+O12+Q12+S12+U12+W12+Y12+AA12+AC12+AE12+AG12)</f>
        <v>1</v>
      </c>
      <c r="AM12" s="51">
        <v>9</v>
      </c>
      <c r="AN12" s="51">
        <f t="shared" si="8"/>
        <v>270</v>
      </c>
      <c r="AO12" s="86">
        <f t="shared" si="10"/>
        <v>4</v>
      </c>
      <c r="AP12" s="86">
        <f t="shared" si="11"/>
        <v>0</v>
      </c>
      <c r="AQ12" s="51" t="str">
        <f t="shared" si="7"/>
        <v/>
      </c>
    </row>
    <row r="13" spans="1:47" ht="27.75" customHeight="1" x14ac:dyDescent="0.15">
      <c r="A13" s="27" t="str">
        <f>IF( AQ13&lt;&gt;"",AQ13&amp;"位","")</f>
        <v/>
      </c>
      <c r="B13" s="92" t="s">
        <v>63</v>
      </c>
      <c r="C13" s="101"/>
      <c r="D13" s="94" t="str">
        <f t="shared" si="1"/>
        <v>0時間25分</v>
      </c>
      <c r="E13" s="95">
        <f t="shared" si="2"/>
        <v>2</v>
      </c>
      <c r="F13" s="46">
        <f t="shared" si="3"/>
        <v>4.8</v>
      </c>
      <c r="G13" s="7"/>
      <c r="H13" s="12"/>
      <c r="I13" s="9"/>
      <c r="J13" s="16"/>
      <c r="K13" s="17"/>
      <c r="L13" s="8">
        <v>25</v>
      </c>
      <c r="M13" s="9">
        <v>2</v>
      </c>
      <c r="N13" s="16"/>
      <c r="O13" s="23"/>
      <c r="P13" s="8"/>
      <c r="Q13" s="9"/>
      <c r="R13" s="23"/>
      <c r="S13" s="23"/>
      <c r="T13" s="8"/>
      <c r="U13" s="9"/>
      <c r="V13" s="23"/>
      <c r="W13" s="23"/>
      <c r="X13" s="8"/>
      <c r="Y13" s="17"/>
      <c r="Z13" s="62"/>
      <c r="AA13" s="63"/>
      <c r="AB13" s="63"/>
      <c r="AC13" s="63"/>
      <c r="AD13" s="63"/>
      <c r="AE13" s="63"/>
      <c r="AF13" s="63"/>
      <c r="AG13" s="84"/>
      <c r="AH13" s="85">
        <f t="shared" si="9"/>
        <v>25</v>
      </c>
      <c r="AI13" s="51">
        <f>ROUNDDOWN((AH13)/60,0)</f>
        <v>0</v>
      </c>
      <c r="AJ13" s="51">
        <f>IF(MOD((AH13),60)&lt;&gt;0,(AH13)-AI13*60,0)</f>
        <v>25</v>
      </c>
      <c r="AK13" s="85">
        <f>(I13+K13+M13+O13+Q13+S13+U13+W13+Y13+AA13+AC13+AE13+AG13)</f>
        <v>2</v>
      </c>
      <c r="AM13" s="51">
        <v>9</v>
      </c>
      <c r="AN13" s="51">
        <f t="shared" si="8"/>
        <v>270</v>
      </c>
      <c r="AO13" s="86">
        <f t="shared" si="10"/>
        <v>4.8</v>
      </c>
      <c r="AP13" s="86">
        <f t="shared" si="11"/>
        <v>0</v>
      </c>
      <c r="AQ13" s="51" t="str">
        <f t="shared" si="7"/>
        <v/>
      </c>
    </row>
    <row r="14" spans="1:47" ht="27.75" customHeight="1" x14ac:dyDescent="0.15">
      <c r="A14" s="27" t="str">
        <f>IF( AQ14&lt;&gt;"",AQ14&amp;"位","")</f>
        <v/>
      </c>
      <c r="B14" s="92" t="s">
        <v>69</v>
      </c>
      <c r="C14" s="101"/>
      <c r="D14" s="94" t="str">
        <f t="shared" ref="D14" si="12">IF(AI14=0,IF(AJ14=0,"",AI14&amp; "時間" &amp; AJ14&amp; "分"),AI14&amp; "時間" &amp; AJ14&amp; "分")</f>
        <v>0時間15分</v>
      </c>
      <c r="E14" s="95">
        <f t="shared" ref="E14" si="13">IF(D14="","",AK14)</f>
        <v>1</v>
      </c>
      <c r="F14" s="46">
        <f t="shared" ref="F14" si="14">IF(D14="","",AO14)</f>
        <v>4</v>
      </c>
      <c r="G14" s="7"/>
      <c r="H14" s="12"/>
      <c r="I14" s="9"/>
      <c r="J14" s="16"/>
      <c r="K14" s="17"/>
      <c r="L14" s="8"/>
      <c r="M14" s="9"/>
      <c r="N14" s="16">
        <v>15</v>
      </c>
      <c r="O14" s="23">
        <v>1</v>
      </c>
      <c r="P14" s="8"/>
      <c r="Q14" s="9"/>
      <c r="R14" s="23"/>
      <c r="S14" s="23"/>
      <c r="T14" s="8"/>
      <c r="U14" s="9"/>
      <c r="V14" s="23"/>
      <c r="W14" s="23"/>
      <c r="X14" s="8"/>
      <c r="Y14" s="17"/>
      <c r="Z14" s="62"/>
      <c r="AA14" s="63"/>
      <c r="AB14" s="63"/>
      <c r="AC14" s="63"/>
      <c r="AD14" s="63"/>
      <c r="AE14" s="63"/>
      <c r="AF14" s="63"/>
      <c r="AG14" s="84"/>
      <c r="AH14" s="85">
        <f t="shared" ref="AH14" si="15">H14+J14+L14+N14+P14+R14+T14+V14+X14+Z14+AB14+AD14+AF14</f>
        <v>15</v>
      </c>
      <c r="AI14" s="51">
        <f>ROUNDDOWN((AH14)/60,0)</f>
        <v>0</v>
      </c>
      <c r="AJ14" s="51">
        <f>IF(MOD((AH14),60)&lt;&gt;0,(AH14)-AI14*60,0)</f>
        <v>15</v>
      </c>
      <c r="AK14" s="85">
        <f>(I14+K14+M14+O14+Q14+S14+U14+W14+Y14+AA14+AC14+AE14+AG14)</f>
        <v>1</v>
      </c>
      <c r="AM14" s="51">
        <v>9</v>
      </c>
      <c r="AN14" s="51">
        <f t="shared" ref="AN14" si="16">AM14*60/2</f>
        <v>270</v>
      </c>
      <c r="AO14" s="86">
        <f t="shared" ref="AO14" si="17">IF(AH14&lt;&gt;0,AK14/AH14*60,0)</f>
        <v>4</v>
      </c>
      <c r="AP14" s="86">
        <f t="shared" ref="AP14" si="18" xml:space="preserve"> IF( AH14&lt;&gt;0, IF(AH14&gt;=AN14,VALUE((100000-(AO14*10000))+AH14),0),0)</f>
        <v>0</v>
      </c>
      <c r="AQ14" s="51" t="str">
        <f t="shared" si="7"/>
        <v/>
      </c>
    </row>
    <row r="15" spans="1:47" ht="27.75" customHeight="1" thickBot="1" x14ac:dyDescent="0.2">
      <c r="A15" s="27" t="str">
        <f t="shared" si="0"/>
        <v/>
      </c>
      <c r="B15" s="92" t="s">
        <v>64</v>
      </c>
      <c r="C15" s="101"/>
      <c r="D15" s="94" t="str">
        <f t="shared" si="1"/>
        <v>0時間5分</v>
      </c>
      <c r="E15" s="95">
        <f t="shared" si="2"/>
        <v>0</v>
      </c>
      <c r="F15" s="46">
        <f t="shared" si="3"/>
        <v>0</v>
      </c>
      <c r="G15" s="7"/>
      <c r="H15" s="13"/>
      <c r="I15" s="14"/>
      <c r="J15" s="36"/>
      <c r="K15" s="37"/>
      <c r="L15" s="15">
        <v>5</v>
      </c>
      <c r="M15" s="14">
        <v>0</v>
      </c>
      <c r="N15" s="36"/>
      <c r="O15" s="38"/>
      <c r="P15" s="15"/>
      <c r="Q15" s="14"/>
      <c r="R15" s="38"/>
      <c r="S15" s="38"/>
      <c r="T15" s="15"/>
      <c r="U15" s="14"/>
      <c r="V15" s="38"/>
      <c r="W15" s="38"/>
      <c r="X15" s="15"/>
      <c r="Y15" s="37"/>
      <c r="Z15" s="62"/>
      <c r="AA15" s="63"/>
      <c r="AB15" s="63"/>
      <c r="AC15" s="63"/>
      <c r="AD15" s="63"/>
      <c r="AE15" s="63"/>
      <c r="AF15" s="63"/>
      <c r="AG15" s="84"/>
      <c r="AH15" s="85">
        <f>H15+J15+L15+N15+P15+R15+T15+V15+X15+Z15+AB15+AD15+AF15</f>
        <v>5</v>
      </c>
      <c r="AI15" s="51">
        <f t="shared" si="4"/>
        <v>0</v>
      </c>
      <c r="AJ15" s="51">
        <f t="shared" si="5"/>
        <v>5</v>
      </c>
      <c r="AK15" s="85">
        <f t="shared" si="6"/>
        <v>0</v>
      </c>
      <c r="AM15" s="51">
        <v>9</v>
      </c>
      <c r="AN15" s="51">
        <f t="shared" si="8"/>
        <v>270</v>
      </c>
      <c r="AO15" s="86">
        <f t="shared" si="10"/>
        <v>0</v>
      </c>
      <c r="AP15" s="86">
        <f t="shared" si="11"/>
        <v>0</v>
      </c>
      <c r="AQ15" s="51" t="str">
        <f t="shared" si="7"/>
        <v/>
      </c>
    </row>
    <row r="16" spans="1:47" ht="27.75" customHeight="1" x14ac:dyDescent="0.15">
      <c r="A16" s="116" t="str">
        <f t="shared" ref="A16:A61" si="19">IF( AQ16&lt;&gt;"",AQ16&amp;"位","")</f>
        <v>3位</v>
      </c>
      <c r="B16" s="117" t="s">
        <v>29</v>
      </c>
      <c r="C16" s="118" t="s">
        <v>45</v>
      </c>
      <c r="D16" s="119" t="str">
        <f t="shared" si="1"/>
        <v>8時間0分</v>
      </c>
      <c r="E16" s="120">
        <f t="shared" si="2"/>
        <v>16</v>
      </c>
      <c r="F16" s="45">
        <f t="shared" si="3"/>
        <v>2</v>
      </c>
      <c r="G16" s="7"/>
      <c r="H16" s="60">
        <v>60</v>
      </c>
      <c r="I16" s="31">
        <v>1</v>
      </c>
      <c r="J16" s="32">
        <v>60</v>
      </c>
      <c r="K16" s="33">
        <v>3</v>
      </c>
      <c r="L16" s="34">
        <v>60</v>
      </c>
      <c r="M16" s="31">
        <v>0</v>
      </c>
      <c r="N16" s="32"/>
      <c r="O16" s="35"/>
      <c r="P16" s="34">
        <v>60</v>
      </c>
      <c r="Q16" s="31">
        <v>3</v>
      </c>
      <c r="R16" s="35">
        <v>60</v>
      </c>
      <c r="S16" s="35">
        <v>1</v>
      </c>
      <c r="T16" s="34">
        <v>60</v>
      </c>
      <c r="U16" s="31">
        <v>2</v>
      </c>
      <c r="V16" s="35">
        <v>60</v>
      </c>
      <c r="W16" s="35">
        <v>1</v>
      </c>
      <c r="X16" s="34">
        <v>60</v>
      </c>
      <c r="Y16" s="33">
        <v>5</v>
      </c>
      <c r="Z16" s="62"/>
      <c r="AA16" s="63"/>
      <c r="AB16" s="63"/>
      <c r="AC16" s="63"/>
      <c r="AD16" s="63"/>
      <c r="AE16" s="63"/>
      <c r="AF16" s="63"/>
      <c r="AG16" s="84"/>
      <c r="AH16" s="85">
        <f>H16+J16+L16+N16+P16+R16+T16+V16+X16+Z16+AB16+AD16+AF16</f>
        <v>480</v>
      </c>
      <c r="AI16" s="51">
        <f t="shared" si="4"/>
        <v>8</v>
      </c>
      <c r="AJ16" s="51">
        <f t="shared" si="5"/>
        <v>0</v>
      </c>
      <c r="AK16" s="85">
        <f t="shared" si="6"/>
        <v>16</v>
      </c>
      <c r="AM16" s="51">
        <v>9</v>
      </c>
      <c r="AN16" s="51">
        <f t="shared" si="8"/>
        <v>270</v>
      </c>
      <c r="AO16" s="86">
        <f t="shared" si="10"/>
        <v>2</v>
      </c>
      <c r="AP16" s="86">
        <f t="shared" si="11"/>
        <v>80480</v>
      </c>
      <c r="AQ16" s="51">
        <f t="shared" si="7"/>
        <v>3</v>
      </c>
    </row>
    <row r="17" spans="1:43" ht="27.75" customHeight="1" x14ac:dyDescent="0.15">
      <c r="A17" s="27" t="str">
        <f t="shared" si="19"/>
        <v/>
      </c>
      <c r="B17" s="102" t="s">
        <v>60</v>
      </c>
      <c r="C17" s="93" t="s">
        <v>61</v>
      </c>
      <c r="D17" s="103" t="str">
        <f t="shared" si="1"/>
        <v>1時間0分</v>
      </c>
      <c r="E17" s="104">
        <f t="shared" si="2"/>
        <v>2</v>
      </c>
      <c r="F17" s="47">
        <f t="shared" si="3"/>
        <v>2</v>
      </c>
      <c r="G17" s="7"/>
      <c r="H17" s="12"/>
      <c r="I17" s="9"/>
      <c r="J17" s="16"/>
      <c r="K17" s="17"/>
      <c r="L17" s="8"/>
      <c r="M17" s="9"/>
      <c r="N17" s="16">
        <v>60</v>
      </c>
      <c r="O17" s="23">
        <v>2</v>
      </c>
      <c r="P17" s="8"/>
      <c r="Q17" s="9"/>
      <c r="R17" s="23"/>
      <c r="S17" s="23"/>
      <c r="T17" s="8"/>
      <c r="U17" s="9"/>
      <c r="V17" s="23"/>
      <c r="W17" s="23"/>
      <c r="X17" s="8"/>
      <c r="Y17" s="17"/>
      <c r="Z17" s="62"/>
      <c r="AA17" s="63"/>
      <c r="AB17" s="63"/>
      <c r="AC17" s="63"/>
      <c r="AD17" s="63"/>
      <c r="AE17" s="63"/>
      <c r="AF17" s="63"/>
      <c r="AG17" s="84"/>
      <c r="AH17" s="85">
        <f t="shared" ref="AH17:AH61" si="20">H17+J17+L17+N17+P17+R17+T17+V17+X17+Z17+AB17+AD17+AF17</f>
        <v>60</v>
      </c>
      <c r="AI17" s="51">
        <f t="shared" ref="AI17:AI44" si="21">ROUNDDOWN((AH17)/60,0)</f>
        <v>1</v>
      </c>
      <c r="AJ17" s="51">
        <f t="shared" ref="AJ17:AJ61" si="22">IF(MOD((AH17),60)&lt;&gt;0,(AH17)-AI17*60,0)</f>
        <v>0</v>
      </c>
      <c r="AK17" s="85">
        <f t="shared" ref="AK17:AK61" si="23">(I17+K17+M17+O17+Q17+S17+U17+W17+Y17+AA17+AC17+AE17+AG17)</f>
        <v>2</v>
      </c>
      <c r="AM17" s="51">
        <v>9</v>
      </c>
      <c r="AN17" s="51">
        <f t="shared" si="8"/>
        <v>270</v>
      </c>
      <c r="AO17" s="86">
        <f t="shared" si="10"/>
        <v>2</v>
      </c>
      <c r="AP17" s="86">
        <f t="shared" si="11"/>
        <v>0</v>
      </c>
      <c r="AQ17" s="51" t="str">
        <f t="shared" si="7"/>
        <v/>
      </c>
    </row>
    <row r="18" spans="1:43" ht="27.75" customHeight="1" x14ac:dyDescent="0.15">
      <c r="A18" s="27" t="str">
        <f t="shared" si="19"/>
        <v/>
      </c>
      <c r="B18" s="92"/>
      <c r="C18" s="101"/>
      <c r="D18" s="94" t="str">
        <f t="shared" si="1"/>
        <v/>
      </c>
      <c r="E18" s="95" t="str">
        <f t="shared" si="2"/>
        <v/>
      </c>
      <c r="F18" s="46" t="str">
        <f t="shared" si="3"/>
        <v/>
      </c>
      <c r="G18" s="7"/>
      <c r="H18" s="12"/>
      <c r="I18" s="9"/>
      <c r="J18" s="16"/>
      <c r="K18" s="17"/>
      <c r="L18" s="8"/>
      <c r="M18" s="9"/>
      <c r="N18" s="16"/>
      <c r="O18" s="23"/>
      <c r="P18" s="8"/>
      <c r="Q18" s="9"/>
      <c r="R18" s="23"/>
      <c r="S18" s="23"/>
      <c r="T18" s="8"/>
      <c r="U18" s="9"/>
      <c r="V18" s="23"/>
      <c r="W18" s="23"/>
      <c r="X18" s="8"/>
      <c r="Y18" s="17"/>
      <c r="Z18" s="62"/>
      <c r="AA18" s="63"/>
      <c r="AB18" s="63"/>
      <c r="AC18" s="63"/>
      <c r="AD18" s="63"/>
      <c r="AE18" s="63"/>
      <c r="AF18" s="63"/>
      <c r="AG18" s="84"/>
      <c r="AH18" s="85">
        <f t="shared" si="20"/>
        <v>0</v>
      </c>
      <c r="AI18" s="51">
        <f t="shared" si="21"/>
        <v>0</v>
      </c>
      <c r="AJ18" s="51">
        <f t="shared" si="22"/>
        <v>0</v>
      </c>
      <c r="AK18" s="85">
        <f t="shared" si="23"/>
        <v>0</v>
      </c>
      <c r="AM18" s="51">
        <v>9</v>
      </c>
      <c r="AN18" s="51">
        <f t="shared" si="8"/>
        <v>270</v>
      </c>
      <c r="AO18" s="86">
        <f t="shared" si="10"/>
        <v>0</v>
      </c>
      <c r="AP18" s="86">
        <f t="shared" si="11"/>
        <v>0</v>
      </c>
      <c r="AQ18" s="51" t="str">
        <f t="shared" si="7"/>
        <v/>
      </c>
    </row>
    <row r="19" spans="1:43" ht="27.75" customHeight="1" x14ac:dyDescent="0.15">
      <c r="A19" s="27" t="str">
        <f t="shared" si="19"/>
        <v/>
      </c>
      <c r="B19" s="92"/>
      <c r="C19" s="101"/>
      <c r="D19" s="94" t="str">
        <f t="shared" si="1"/>
        <v/>
      </c>
      <c r="E19" s="95" t="str">
        <f t="shared" si="2"/>
        <v/>
      </c>
      <c r="F19" s="46" t="str">
        <f t="shared" si="3"/>
        <v/>
      </c>
      <c r="G19" s="7"/>
      <c r="H19" s="39"/>
      <c r="I19" s="40"/>
      <c r="J19" s="41"/>
      <c r="K19" s="42"/>
      <c r="L19" s="43"/>
      <c r="M19" s="40"/>
      <c r="N19" s="41"/>
      <c r="O19" s="44"/>
      <c r="P19" s="43"/>
      <c r="Q19" s="40"/>
      <c r="R19" s="44"/>
      <c r="S19" s="44"/>
      <c r="T19" s="43"/>
      <c r="U19" s="40"/>
      <c r="V19" s="44"/>
      <c r="W19" s="44"/>
      <c r="X19" s="43"/>
      <c r="Y19" s="42"/>
      <c r="Z19" s="62"/>
      <c r="AA19" s="63"/>
      <c r="AB19" s="63"/>
      <c r="AC19" s="63"/>
      <c r="AD19" s="63"/>
      <c r="AE19" s="63"/>
      <c r="AF19" s="63"/>
      <c r="AG19" s="84"/>
      <c r="AH19" s="85">
        <f t="shared" si="20"/>
        <v>0</v>
      </c>
      <c r="AI19" s="51">
        <f t="shared" si="21"/>
        <v>0</v>
      </c>
      <c r="AJ19" s="51">
        <f t="shared" si="22"/>
        <v>0</v>
      </c>
      <c r="AK19" s="85">
        <f t="shared" si="23"/>
        <v>0</v>
      </c>
      <c r="AM19" s="51">
        <v>9</v>
      </c>
      <c r="AN19" s="51">
        <f t="shared" si="8"/>
        <v>270</v>
      </c>
      <c r="AO19" s="86">
        <f t="shared" si="10"/>
        <v>0</v>
      </c>
      <c r="AP19" s="86">
        <f t="shared" si="11"/>
        <v>0</v>
      </c>
      <c r="AQ19" s="51" t="str">
        <f t="shared" si="7"/>
        <v/>
      </c>
    </row>
    <row r="20" spans="1:43" ht="27.75" customHeight="1" thickBot="1" x14ac:dyDescent="0.2">
      <c r="A20" s="27" t="str">
        <f t="shared" si="19"/>
        <v/>
      </c>
      <c r="B20" s="96"/>
      <c r="C20" s="97"/>
      <c r="D20" s="98" t="str">
        <f t="shared" ref="D20:D26" si="24">IF(AI20=0,IF(AJ20=0,"",AI20&amp; "時間" &amp; AJ20&amp; "分"),AI20&amp; "時間" &amp; AJ20&amp; "分")</f>
        <v/>
      </c>
      <c r="E20" s="99" t="str">
        <f t="shared" ref="E20:E26" si="25">IF(D20="","",AK20)</f>
        <v/>
      </c>
      <c r="F20" s="48" t="str">
        <f t="shared" ref="F20:F26" si="26">IF(D20="","",AO20)</f>
        <v/>
      </c>
      <c r="G20" s="7"/>
      <c r="H20" s="12"/>
      <c r="I20" s="9"/>
      <c r="J20" s="16"/>
      <c r="K20" s="17"/>
      <c r="L20" s="8"/>
      <c r="M20" s="9"/>
      <c r="N20" s="16"/>
      <c r="O20" s="23"/>
      <c r="P20" s="8"/>
      <c r="Q20" s="9"/>
      <c r="R20" s="23"/>
      <c r="S20" s="23"/>
      <c r="T20" s="8"/>
      <c r="U20" s="9"/>
      <c r="V20" s="23"/>
      <c r="W20" s="23"/>
      <c r="X20" s="8"/>
      <c r="Y20" s="17"/>
      <c r="Z20" s="62"/>
      <c r="AA20" s="63"/>
      <c r="AB20" s="63"/>
      <c r="AC20" s="63"/>
      <c r="AD20" s="63"/>
      <c r="AE20" s="63"/>
      <c r="AF20" s="63"/>
      <c r="AG20" s="84"/>
      <c r="AH20" s="85">
        <f t="shared" si="20"/>
        <v>0</v>
      </c>
      <c r="AI20" s="51">
        <f t="shared" si="21"/>
        <v>0</v>
      </c>
      <c r="AJ20" s="51">
        <f t="shared" si="22"/>
        <v>0</v>
      </c>
      <c r="AK20" s="85">
        <f t="shared" si="23"/>
        <v>0</v>
      </c>
      <c r="AM20" s="51">
        <v>9</v>
      </c>
      <c r="AN20" s="51">
        <f t="shared" si="8"/>
        <v>270</v>
      </c>
      <c r="AO20" s="86">
        <f t="shared" si="10"/>
        <v>0</v>
      </c>
      <c r="AP20" s="86">
        <f t="shared" si="11"/>
        <v>0</v>
      </c>
      <c r="AQ20" s="51" t="str">
        <f t="shared" si="7"/>
        <v/>
      </c>
    </row>
    <row r="21" spans="1:43" ht="27.75" customHeight="1" x14ac:dyDescent="0.15">
      <c r="A21" s="27" t="str">
        <f t="shared" si="19"/>
        <v/>
      </c>
      <c r="B21" s="88" t="s">
        <v>46</v>
      </c>
      <c r="C21" s="100" t="s">
        <v>47</v>
      </c>
      <c r="D21" s="90" t="str">
        <f t="shared" si="24"/>
        <v>1時間0分</v>
      </c>
      <c r="E21" s="91">
        <f t="shared" si="25"/>
        <v>4</v>
      </c>
      <c r="F21" s="45">
        <f t="shared" si="26"/>
        <v>4</v>
      </c>
      <c r="G21" s="7"/>
      <c r="H21" s="60">
        <v>60</v>
      </c>
      <c r="I21" s="31">
        <v>4</v>
      </c>
      <c r="J21" s="32"/>
      <c r="K21" s="33"/>
      <c r="L21" s="34"/>
      <c r="M21" s="31"/>
      <c r="N21" s="32"/>
      <c r="O21" s="35"/>
      <c r="P21" s="34"/>
      <c r="Q21" s="31"/>
      <c r="R21" s="35"/>
      <c r="S21" s="35"/>
      <c r="T21" s="34"/>
      <c r="U21" s="31"/>
      <c r="V21" s="35"/>
      <c r="W21" s="35"/>
      <c r="X21" s="34"/>
      <c r="Y21" s="33"/>
      <c r="Z21" s="62"/>
      <c r="AA21" s="63"/>
      <c r="AB21" s="63"/>
      <c r="AC21" s="63"/>
      <c r="AD21" s="63"/>
      <c r="AE21" s="63"/>
      <c r="AF21" s="63"/>
      <c r="AG21" s="84"/>
      <c r="AH21" s="85">
        <f t="shared" si="20"/>
        <v>60</v>
      </c>
      <c r="AI21" s="51">
        <f t="shared" si="21"/>
        <v>1</v>
      </c>
      <c r="AJ21" s="51">
        <f t="shared" si="22"/>
        <v>0</v>
      </c>
      <c r="AK21" s="85">
        <f t="shared" si="23"/>
        <v>4</v>
      </c>
      <c r="AM21" s="51">
        <v>9</v>
      </c>
      <c r="AN21" s="51">
        <f t="shared" si="8"/>
        <v>270</v>
      </c>
      <c r="AO21" s="86">
        <f t="shared" si="10"/>
        <v>4</v>
      </c>
      <c r="AP21" s="86">
        <f t="shared" si="11"/>
        <v>0</v>
      </c>
      <c r="AQ21" s="51" t="str">
        <f t="shared" si="7"/>
        <v/>
      </c>
    </row>
    <row r="22" spans="1:43" ht="27.75" customHeight="1" x14ac:dyDescent="0.15">
      <c r="A22" s="27" t="str">
        <f t="shared" si="19"/>
        <v/>
      </c>
      <c r="B22" s="92" t="s">
        <v>42</v>
      </c>
      <c r="C22" s="101" t="s">
        <v>30</v>
      </c>
      <c r="D22" s="94" t="str">
        <f t="shared" si="24"/>
        <v>2時間30分</v>
      </c>
      <c r="E22" s="95">
        <f t="shared" si="25"/>
        <v>11</v>
      </c>
      <c r="F22" s="46">
        <f t="shared" si="26"/>
        <v>4.4000000000000004</v>
      </c>
      <c r="G22" s="7"/>
      <c r="H22" s="12"/>
      <c r="I22" s="9"/>
      <c r="J22" s="16">
        <v>30</v>
      </c>
      <c r="K22" s="17">
        <v>4</v>
      </c>
      <c r="L22" s="8"/>
      <c r="M22" s="9"/>
      <c r="N22" s="16"/>
      <c r="O22" s="23"/>
      <c r="P22" s="8"/>
      <c r="Q22" s="9"/>
      <c r="R22" s="23">
        <v>60</v>
      </c>
      <c r="S22" s="23">
        <v>2</v>
      </c>
      <c r="T22" s="8">
        <v>60</v>
      </c>
      <c r="U22" s="9">
        <v>5</v>
      </c>
      <c r="V22" s="23"/>
      <c r="W22" s="23"/>
      <c r="X22" s="8"/>
      <c r="Y22" s="17"/>
      <c r="Z22" s="62"/>
      <c r="AA22" s="63"/>
      <c r="AB22" s="63"/>
      <c r="AC22" s="63"/>
      <c r="AD22" s="63"/>
      <c r="AE22" s="63"/>
      <c r="AF22" s="63"/>
      <c r="AG22" s="84"/>
      <c r="AH22" s="85">
        <f t="shared" si="20"/>
        <v>150</v>
      </c>
      <c r="AI22" s="51">
        <f t="shared" si="21"/>
        <v>2</v>
      </c>
      <c r="AJ22" s="51">
        <f t="shared" si="22"/>
        <v>30</v>
      </c>
      <c r="AK22" s="85">
        <f t="shared" si="23"/>
        <v>11</v>
      </c>
      <c r="AM22" s="51">
        <v>9</v>
      </c>
      <c r="AN22" s="51">
        <f t="shared" si="8"/>
        <v>270</v>
      </c>
      <c r="AO22" s="86">
        <f t="shared" si="10"/>
        <v>4.4000000000000004</v>
      </c>
      <c r="AP22" s="86">
        <f t="shared" si="11"/>
        <v>0</v>
      </c>
      <c r="AQ22" s="51" t="str">
        <f t="shared" si="7"/>
        <v/>
      </c>
    </row>
    <row r="23" spans="1:43" ht="27.75" customHeight="1" x14ac:dyDescent="0.15">
      <c r="A23" s="27" t="str">
        <f t="shared" si="19"/>
        <v/>
      </c>
      <c r="B23" s="102" t="s">
        <v>55</v>
      </c>
      <c r="C23" s="93" t="s">
        <v>30</v>
      </c>
      <c r="D23" s="94" t="str">
        <f t="shared" si="24"/>
        <v>0時間30分</v>
      </c>
      <c r="E23" s="95">
        <f t="shared" si="25"/>
        <v>2</v>
      </c>
      <c r="F23" s="46">
        <f t="shared" si="26"/>
        <v>4</v>
      </c>
      <c r="G23" s="7"/>
      <c r="H23" s="12"/>
      <c r="I23" s="9"/>
      <c r="J23" s="16">
        <v>30</v>
      </c>
      <c r="K23" s="17">
        <v>2</v>
      </c>
      <c r="L23" s="8"/>
      <c r="M23" s="9"/>
      <c r="N23" s="16"/>
      <c r="O23" s="23"/>
      <c r="P23" s="8"/>
      <c r="Q23" s="9"/>
      <c r="R23" s="23"/>
      <c r="S23" s="23"/>
      <c r="T23" s="8"/>
      <c r="U23" s="9"/>
      <c r="V23" s="23"/>
      <c r="W23" s="23"/>
      <c r="X23" s="8"/>
      <c r="Y23" s="17"/>
      <c r="Z23" s="62"/>
      <c r="AA23" s="63"/>
      <c r="AB23" s="63"/>
      <c r="AC23" s="63"/>
      <c r="AD23" s="63"/>
      <c r="AE23" s="63"/>
      <c r="AF23" s="63"/>
      <c r="AG23" s="84"/>
      <c r="AH23" s="85">
        <f t="shared" si="20"/>
        <v>30</v>
      </c>
      <c r="AI23" s="51">
        <f t="shared" si="21"/>
        <v>0</v>
      </c>
      <c r="AJ23" s="51">
        <f t="shared" si="22"/>
        <v>30</v>
      </c>
      <c r="AK23" s="85">
        <f t="shared" si="23"/>
        <v>2</v>
      </c>
      <c r="AM23" s="51">
        <v>9</v>
      </c>
      <c r="AN23" s="51">
        <f t="shared" si="8"/>
        <v>270</v>
      </c>
      <c r="AO23" s="86">
        <f t="shared" si="10"/>
        <v>4</v>
      </c>
      <c r="AP23" s="86">
        <f t="shared" si="11"/>
        <v>0</v>
      </c>
      <c r="AQ23" s="51" t="str">
        <f t="shared" si="7"/>
        <v/>
      </c>
    </row>
    <row r="24" spans="1:43" ht="27.75" customHeight="1" x14ac:dyDescent="0.15">
      <c r="A24" s="27" t="str">
        <f t="shared" si="19"/>
        <v/>
      </c>
      <c r="B24" s="92" t="s">
        <v>58</v>
      </c>
      <c r="C24" s="101" t="s">
        <v>59</v>
      </c>
      <c r="D24" s="94" t="str">
        <f t="shared" si="24"/>
        <v>2時間30分</v>
      </c>
      <c r="E24" s="95">
        <f t="shared" si="25"/>
        <v>7</v>
      </c>
      <c r="F24" s="46">
        <f t="shared" si="26"/>
        <v>2.8000000000000003</v>
      </c>
      <c r="G24" s="7"/>
      <c r="H24" s="12"/>
      <c r="I24" s="9"/>
      <c r="J24" s="16"/>
      <c r="K24" s="17"/>
      <c r="L24" s="8">
        <v>60</v>
      </c>
      <c r="M24" s="9">
        <v>4</v>
      </c>
      <c r="N24" s="16">
        <v>30</v>
      </c>
      <c r="O24" s="23">
        <v>2</v>
      </c>
      <c r="P24" s="8">
        <v>60</v>
      </c>
      <c r="Q24" s="9">
        <v>1</v>
      </c>
      <c r="R24" s="23"/>
      <c r="S24" s="23"/>
      <c r="T24" s="8"/>
      <c r="U24" s="9"/>
      <c r="V24" s="23"/>
      <c r="W24" s="23"/>
      <c r="X24" s="8"/>
      <c r="Y24" s="17"/>
      <c r="Z24" s="62"/>
      <c r="AA24" s="63"/>
      <c r="AB24" s="63"/>
      <c r="AC24" s="63"/>
      <c r="AD24" s="63"/>
      <c r="AE24" s="63"/>
      <c r="AF24" s="63"/>
      <c r="AG24" s="84"/>
      <c r="AH24" s="85">
        <f t="shared" si="20"/>
        <v>150</v>
      </c>
      <c r="AI24" s="51">
        <f t="shared" si="21"/>
        <v>2</v>
      </c>
      <c r="AJ24" s="51">
        <f t="shared" si="22"/>
        <v>30</v>
      </c>
      <c r="AK24" s="85">
        <f t="shared" si="23"/>
        <v>7</v>
      </c>
      <c r="AM24" s="51">
        <v>9</v>
      </c>
      <c r="AN24" s="51">
        <f t="shared" si="8"/>
        <v>270</v>
      </c>
      <c r="AO24" s="86">
        <f t="shared" si="10"/>
        <v>2.8000000000000003</v>
      </c>
      <c r="AP24" s="86">
        <f t="shared" si="11"/>
        <v>0</v>
      </c>
      <c r="AQ24" s="51" t="str">
        <f t="shared" si="7"/>
        <v/>
      </c>
    </row>
    <row r="25" spans="1:43" ht="27.75" customHeight="1" x14ac:dyDescent="0.15">
      <c r="A25" s="27" t="str">
        <f t="shared" ref="A25" si="27">IF( AQ25&lt;&gt;"",AQ25&amp;"位","")</f>
        <v/>
      </c>
      <c r="B25" s="92" t="s">
        <v>75</v>
      </c>
      <c r="C25" s="101" t="s">
        <v>59</v>
      </c>
      <c r="D25" s="94" t="str">
        <f t="shared" ref="D25" si="28">IF(AI25=0,IF(AJ25=0,"",AI25&amp; "時間" &amp; AJ25&amp; "分"),AI25&amp; "時間" &amp; AJ25&amp; "分")</f>
        <v>2時間0分</v>
      </c>
      <c r="E25" s="95">
        <f t="shared" ref="E25" si="29">IF(D25="","",AK25)</f>
        <v>6</v>
      </c>
      <c r="F25" s="46">
        <f t="shared" ref="F25" si="30">IF(D25="","",AO25)</f>
        <v>3</v>
      </c>
      <c r="G25" s="7"/>
      <c r="H25" s="12"/>
      <c r="I25" s="9"/>
      <c r="J25" s="16"/>
      <c r="K25" s="17"/>
      <c r="L25" s="8"/>
      <c r="M25" s="9"/>
      <c r="N25" s="16"/>
      <c r="O25" s="23"/>
      <c r="P25" s="8"/>
      <c r="Q25" s="9"/>
      <c r="R25" s="23"/>
      <c r="S25" s="23"/>
      <c r="T25" s="8"/>
      <c r="U25" s="9"/>
      <c r="V25" s="23">
        <v>60</v>
      </c>
      <c r="W25" s="23">
        <v>6</v>
      </c>
      <c r="X25" s="8">
        <v>60</v>
      </c>
      <c r="Y25" s="17">
        <v>0</v>
      </c>
      <c r="Z25" s="62"/>
      <c r="AA25" s="63"/>
      <c r="AB25" s="63"/>
      <c r="AC25" s="63"/>
      <c r="AD25" s="63"/>
      <c r="AE25" s="63"/>
      <c r="AF25" s="63"/>
      <c r="AG25" s="84"/>
      <c r="AH25" s="85">
        <f t="shared" ref="AH25" si="31">H25+J25+L25+N25+P25+R25+T25+V25+X25+Z25+AB25+AD25+AF25</f>
        <v>120</v>
      </c>
      <c r="AI25" s="51">
        <f t="shared" ref="AI25" si="32">ROUNDDOWN((AH25)/60,0)</f>
        <v>2</v>
      </c>
      <c r="AJ25" s="51">
        <f t="shared" ref="AJ25" si="33">IF(MOD((AH25),60)&lt;&gt;0,(AH25)-AI25*60,0)</f>
        <v>0</v>
      </c>
      <c r="AK25" s="85">
        <f t="shared" ref="AK25" si="34">(I25+K25+M25+O25+Q25+S25+U25+W25+Y25+AA25+AC25+AE25+AG25)</f>
        <v>6</v>
      </c>
      <c r="AM25" s="51">
        <v>9</v>
      </c>
      <c r="AN25" s="51">
        <f t="shared" ref="AN25" si="35">AM25*60/2</f>
        <v>270</v>
      </c>
      <c r="AO25" s="86">
        <f t="shared" ref="AO25" si="36">IF(AH25&lt;&gt;0,AK25/AH25*60,0)</f>
        <v>3</v>
      </c>
      <c r="AP25" s="86">
        <f t="shared" ref="AP25" si="37" xml:space="preserve"> IF( AH25&lt;&gt;0, IF(AH25&gt;=AN25,VALUE((100000-(AO25*10000))+AH25),0),0)</f>
        <v>0</v>
      </c>
      <c r="AQ25" s="51" t="str">
        <f t="shared" si="7"/>
        <v/>
      </c>
    </row>
    <row r="26" spans="1:43" ht="27.75" customHeight="1" thickBot="1" x14ac:dyDescent="0.2">
      <c r="A26" s="27" t="str">
        <f t="shared" si="19"/>
        <v/>
      </c>
      <c r="B26" s="92" t="s">
        <v>67</v>
      </c>
      <c r="C26" s="101" t="s">
        <v>59</v>
      </c>
      <c r="D26" s="94" t="str">
        <f t="shared" si="24"/>
        <v>0時間30分</v>
      </c>
      <c r="E26" s="95">
        <f t="shared" si="25"/>
        <v>3</v>
      </c>
      <c r="F26" s="46">
        <f t="shared" si="26"/>
        <v>6</v>
      </c>
      <c r="G26" s="7"/>
      <c r="H26" s="13"/>
      <c r="I26" s="14"/>
      <c r="J26" s="36"/>
      <c r="K26" s="37"/>
      <c r="L26" s="15"/>
      <c r="M26" s="14"/>
      <c r="N26" s="36">
        <v>30</v>
      </c>
      <c r="O26" s="38">
        <v>3</v>
      </c>
      <c r="P26" s="15"/>
      <c r="Q26" s="14"/>
      <c r="R26" s="38"/>
      <c r="S26" s="38"/>
      <c r="T26" s="15"/>
      <c r="U26" s="14"/>
      <c r="V26" s="38"/>
      <c r="W26" s="38"/>
      <c r="X26" s="15"/>
      <c r="Y26" s="37"/>
      <c r="Z26" s="62"/>
      <c r="AA26" s="63"/>
      <c r="AB26" s="63"/>
      <c r="AC26" s="63"/>
      <c r="AD26" s="63"/>
      <c r="AE26" s="63"/>
      <c r="AF26" s="63"/>
      <c r="AG26" s="84"/>
      <c r="AH26" s="85">
        <f t="shared" si="20"/>
        <v>30</v>
      </c>
      <c r="AI26" s="51">
        <f t="shared" si="21"/>
        <v>0</v>
      </c>
      <c r="AJ26" s="51">
        <f t="shared" si="22"/>
        <v>30</v>
      </c>
      <c r="AK26" s="85">
        <f t="shared" si="23"/>
        <v>3</v>
      </c>
      <c r="AM26" s="51">
        <v>9</v>
      </c>
      <c r="AN26" s="51">
        <f t="shared" si="8"/>
        <v>270</v>
      </c>
      <c r="AO26" s="86">
        <f t="shared" si="10"/>
        <v>6</v>
      </c>
      <c r="AP26" s="86">
        <f t="shared" si="11"/>
        <v>0</v>
      </c>
      <c r="AQ26" s="51" t="str">
        <f t="shared" si="7"/>
        <v/>
      </c>
    </row>
    <row r="27" spans="1:43" ht="27.75" customHeight="1" x14ac:dyDescent="0.15">
      <c r="A27" s="111" t="str">
        <f t="shared" si="19"/>
        <v>2位</v>
      </c>
      <c r="B27" s="112" t="s">
        <v>37</v>
      </c>
      <c r="C27" s="113" t="s">
        <v>48</v>
      </c>
      <c r="D27" s="114" t="str">
        <f t="shared" ref="D27:D57" si="38">IF(AI27=0,IF(AJ27=0,"",AI27&amp; "時間" &amp; AJ27&amp; "分"),AI27&amp; "時間" &amp; AJ27&amp; "分")</f>
        <v>9時間0分</v>
      </c>
      <c r="E27" s="115">
        <f t="shared" ref="E27:E57" si="39">IF(D27="","",AK27)</f>
        <v>18</v>
      </c>
      <c r="F27" s="45">
        <f t="shared" ref="F27:F57" si="40">IF(D27="","",AO27)</f>
        <v>2</v>
      </c>
      <c r="G27" s="7"/>
      <c r="H27" s="60">
        <v>60</v>
      </c>
      <c r="I27" s="31">
        <v>0</v>
      </c>
      <c r="J27" s="32">
        <v>60</v>
      </c>
      <c r="K27" s="33">
        <v>0</v>
      </c>
      <c r="L27" s="34">
        <v>60</v>
      </c>
      <c r="M27" s="31">
        <v>3</v>
      </c>
      <c r="N27" s="32">
        <v>60</v>
      </c>
      <c r="O27" s="35">
        <v>2</v>
      </c>
      <c r="P27" s="34">
        <v>60</v>
      </c>
      <c r="Q27" s="31">
        <v>5</v>
      </c>
      <c r="R27" s="35">
        <v>60</v>
      </c>
      <c r="S27" s="35">
        <v>2</v>
      </c>
      <c r="T27" s="34">
        <v>60</v>
      </c>
      <c r="U27" s="31">
        <v>2</v>
      </c>
      <c r="V27" s="35">
        <v>60</v>
      </c>
      <c r="W27" s="35">
        <v>4</v>
      </c>
      <c r="X27" s="34">
        <v>60</v>
      </c>
      <c r="Y27" s="33">
        <v>0</v>
      </c>
      <c r="Z27" s="62"/>
      <c r="AA27" s="63"/>
      <c r="AB27" s="63"/>
      <c r="AC27" s="63"/>
      <c r="AD27" s="63"/>
      <c r="AE27" s="63"/>
      <c r="AF27" s="63"/>
      <c r="AG27" s="84"/>
      <c r="AH27" s="85">
        <f t="shared" si="20"/>
        <v>540</v>
      </c>
      <c r="AI27" s="51">
        <f t="shared" si="21"/>
        <v>9</v>
      </c>
      <c r="AJ27" s="51">
        <f t="shared" si="22"/>
        <v>0</v>
      </c>
      <c r="AK27" s="85">
        <f t="shared" si="23"/>
        <v>18</v>
      </c>
      <c r="AM27" s="51">
        <v>9</v>
      </c>
      <c r="AN27" s="51">
        <f t="shared" si="8"/>
        <v>270</v>
      </c>
      <c r="AO27" s="86">
        <f t="shared" si="10"/>
        <v>2</v>
      </c>
      <c r="AP27" s="86">
        <f t="shared" si="11"/>
        <v>80540</v>
      </c>
      <c r="AQ27" s="51">
        <f t="shared" si="7"/>
        <v>2</v>
      </c>
    </row>
    <row r="28" spans="1:43" ht="27.75" customHeight="1" x14ac:dyDescent="0.15">
      <c r="A28" s="27" t="str">
        <f t="shared" si="19"/>
        <v/>
      </c>
      <c r="B28" s="92"/>
      <c r="C28" s="101"/>
      <c r="D28" s="94" t="str">
        <f t="shared" si="38"/>
        <v/>
      </c>
      <c r="E28" s="95" t="str">
        <f t="shared" si="39"/>
        <v/>
      </c>
      <c r="F28" s="46" t="str">
        <f t="shared" si="40"/>
        <v/>
      </c>
      <c r="G28" s="7"/>
      <c r="H28" s="12"/>
      <c r="I28" s="9"/>
      <c r="J28" s="16"/>
      <c r="K28" s="17"/>
      <c r="L28" s="8"/>
      <c r="M28" s="9"/>
      <c r="N28" s="16"/>
      <c r="O28" s="23"/>
      <c r="P28" s="8"/>
      <c r="Q28" s="9"/>
      <c r="R28" s="23"/>
      <c r="S28" s="23"/>
      <c r="T28" s="8"/>
      <c r="U28" s="9"/>
      <c r="V28" s="23"/>
      <c r="W28" s="23"/>
      <c r="X28" s="8"/>
      <c r="Y28" s="17"/>
      <c r="Z28" s="62"/>
      <c r="AA28" s="63"/>
      <c r="AB28" s="63"/>
      <c r="AC28" s="63"/>
      <c r="AD28" s="63"/>
      <c r="AE28" s="63"/>
      <c r="AF28" s="63"/>
      <c r="AG28" s="84"/>
      <c r="AH28" s="85">
        <f t="shared" si="20"/>
        <v>0</v>
      </c>
      <c r="AI28" s="51">
        <f t="shared" si="21"/>
        <v>0</v>
      </c>
      <c r="AJ28" s="51">
        <f t="shared" si="22"/>
        <v>0</v>
      </c>
      <c r="AK28" s="85">
        <f t="shared" si="23"/>
        <v>0</v>
      </c>
      <c r="AM28" s="51">
        <v>9</v>
      </c>
      <c r="AN28" s="51">
        <f t="shared" si="8"/>
        <v>270</v>
      </c>
      <c r="AO28" s="86">
        <f t="shared" si="10"/>
        <v>0</v>
      </c>
      <c r="AP28" s="86">
        <f t="shared" si="11"/>
        <v>0</v>
      </c>
      <c r="AQ28" s="51" t="str">
        <f t="shared" si="7"/>
        <v/>
      </c>
    </row>
    <row r="29" spans="1:43" ht="27.75" customHeight="1" x14ac:dyDescent="0.15">
      <c r="A29" s="27" t="str">
        <f t="shared" si="19"/>
        <v/>
      </c>
      <c r="B29" s="92"/>
      <c r="C29" s="101"/>
      <c r="D29" s="94" t="str">
        <f t="shared" si="38"/>
        <v/>
      </c>
      <c r="E29" s="95" t="str">
        <f t="shared" si="39"/>
        <v/>
      </c>
      <c r="F29" s="46" t="str">
        <f t="shared" si="40"/>
        <v/>
      </c>
      <c r="G29" s="7"/>
      <c r="H29" s="12"/>
      <c r="I29" s="9"/>
      <c r="J29" s="16"/>
      <c r="K29" s="17"/>
      <c r="L29" s="8"/>
      <c r="M29" s="9"/>
      <c r="N29" s="16"/>
      <c r="O29" s="23"/>
      <c r="P29" s="8"/>
      <c r="Q29" s="9"/>
      <c r="R29" s="23"/>
      <c r="S29" s="23"/>
      <c r="T29" s="8"/>
      <c r="U29" s="9"/>
      <c r="V29" s="23"/>
      <c r="W29" s="23"/>
      <c r="X29" s="8"/>
      <c r="Y29" s="17"/>
      <c r="Z29" s="62"/>
      <c r="AA29" s="63"/>
      <c r="AB29" s="63"/>
      <c r="AC29" s="63"/>
      <c r="AD29" s="63"/>
      <c r="AE29" s="63"/>
      <c r="AF29" s="63"/>
      <c r="AG29" s="84"/>
      <c r="AH29" s="85">
        <f t="shared" si="20"/>
        <v>0</v>
      </c>
      <c r="AI29" s="51">
        <f t="shared" si="21"/>
        <v>0</v>
      </c>
      <c r="AJ29" s="51">
        <f t="shared" si="22"/>
        <v>0</v>
      </c>
      <c r="AK29" s="85">
        <f t="shared" si="23"/>
        <v>0</v>
      </c>
      <c r="AM29" s="51">
        <v>9</v>
      </c>
      <c r="AN29" s="51">
        <f t="shared" si="8"/>
        <v>270</v>
      </c>
      <c r="AO29" s="86">
        <f t="shared" si="10"/>
        <v>0</v>
      </c>
      <c r="AP29" s="86">
        <f t="shared" si="11"/>
        <v>0</v>
      </c>
      <c r="AQ29" s="51" t="str">
        <f t="shared" si="7"/>
        <v/>
      </c>
    </row>
    <row r="30" spans="1:43" ht="27.75" customHeight="1" x14ac:dyDescent="0.15">
      <c r="A30" s="27" t="str">
        <f t="shared" si="19"/>
        <v/>
      </c>
      <c r="B30" s="92"/>
      <c r="C30" s="101"/>
      <c r="D30" s="94" t="str">
        <f t="shared" si="38"/>
        <v/>
      </c>
      <c r="E30" s="95" t="str">
        <f t="shared" si="39"/>
        <v/>
      </c>
      <c r="F30" s="46" t="str">
        <f t="shared" si="40"/>
        <v/>
      </c>
      <c r="G30" s="7"/>
      <c r="H30" s="12"/>
      <c r="I30" s="9"/>
      <c r="J30" s="16"/>
      <c r="K30" s="17"/>
      <c r="L30" s="8"/>
      <c r="M30" s="9"/>
      <c r="N30" s="16"/>
      <c r="O30" s="23"/>
      <c r="P30" s="8"/>
      <c r="Q30" s="9"/>
      <c r="R30" s="23"/>
      <c r="S30" s="23"/>
      <c r="T30" s="8"/>
      <c r="U30" s="9"/>
      <c r="V30" s="23"/>
      <c r="W30" s="23"/>
      <c r="X30" s="8"/>
      <c r="Y30" s="17"/>
      <c r="Z30" s="62"/>
      <c r="AA30" s="63"/>
      <c r="AB30" s="63"/>
      <c r="AC30" s="63"/>
      <c r="AD30" s="63"/>
      <c r="AE30" s="63"/>
      <c r="AF30" s="63"/>
      <c r="AG30" s="84"/>
      <c r="AH30" s="85">
        <f t="shared" si="20"/>
        <v>0</v>
      </c>
      <c r="AI30" s="51">
        <f t="shared" si="21"/>
        <v>0</v>
      </c>
      <c r="AJ30" s="51">
        <f t="shared" si="22"/>
        <v>0</v>
      </c>
      <c r="AK30" s="85">
        <f t="shared" si="23"/>
        <v>0</v>
      </c>
      <c r="AM30" s="51">
        <v>9</v>
      </c>
      <c r="AN30" s="51">
        <f t="shared" si="8"/>
        <v>270</v>
      </c>
      <c r="AO30" s="86">
        <f t="shared" si="10"/>
        <v>0</v>
      </c>
      <c r="AP30" s="86">
        <f t="shared" si="11"/>
        <v>0</v>
      </c>
      <c r="AQ30" s="51" t="str">
        <f t="shared" si="7"/>
        <v/>
      </c>
    </row>
    <row r="31" spans="1:43" ht="27.75" customHeight="1" thickBot="1" x14ac:dyDescent="0.2">
      <c r="A31" s="27" t="str">
        <f t="shared" si="19"/>
        <v/>
      </c>
      <c r="B31" s="92"/>
      <c r="C31" s="101"/>
      <c r="D31" s="94" t="str">
        <f t="shared" si="38"/>
        <v/>
      </c>
      <c r="E31" s="95" t="str">
        <f t="shared" si="39"/>
        <v/>
      </c>
      <c r="F31" s="46" t="str">
        <f t="shared" si="40"/>
        <v/>
      </c>
      <c r="G31" s="7"/>
      <c r="H31" s="13"/>
      <c r="I31" s="14"/>
      <c r="J31" s="36"/>
      <c r="K31" s="37"/>
      <c r="L31" s="15"/>
      <c r="M31" s="14"/>
      <c r="N31" s="36"/>
      <c r="O31" s="38"/>
      <c r="P31" s="15"/>
      <c r="Q31" s="14"/>
      <c r="R31" s="38"/>
      <c r="S31" s="38"/>
      <c r="T31" s="15"/>
      <c r="U31" s="14"/>
      <c r="V31" s="38"/>
      <c r="W31" s="38"/>
      <c r="X31" s="15"/>
      <c r="Y31" s="37"/>
      <c r="Z31" s="62"/>
      <c r="AA31" s="63"/>
      <c r="AB31" s="63"/>
      <c r="AC31" s="63"/>
      <c r="AD31" s="63"/>
      <c r="AE31" s="63"/>
      <c r="AF31" s="63"/>
      <c r="AG31" s="84"/>
      <c r="AH31" s="85">
        <f t="shared" si="20"/>
        <v>0</v>
      </c>
      <c r="AI31" s="51">
        <f t="shared" si="21"/>
        <v>0</v>
      </c>
      <c r="AJ31" s="51">
        <f t="shared" si="22"/>
        <v>0</v>
      </c>
      <c r="AK31" s="85">
        <f t="shared" si="23"/>
        <v>0</v>
      </c>
      <c r="AM31" s="51">
        <v>9</v>
      </c>
      <c r="AN31" s="51">
        <f t="shared" si="8"/>
        <v>270</v>
      </c>
      <c r="AO31" s="86">
        <f t="shared" si="10"/>
        <v>0</v>
      </c>
      <c r="AP31" s="86">
        <f t="shared" si="11"/>
        <v>0</v>
      </c>
      <c r="AQ31" s="51" t="str">
        <f t="shared" si="7"/>
        <v/>
      </c>
    </row>
    <row r="32" spans="1:43" ht="27.75" customHeight="1" x14ac:dyDescent="0.15">
      <c r="A32" s="27" t="str">
        <f t="shared" si="19"/>
        <v>7位</v>
      </c>
      <c r="B32" s="88" t="s">
        <v>41</v>
      </c>
      <c r="C32" s="100" t="s">
        <v>31</v>
      </c>
      <c r="D32" s="90" t="str">
        <f t="shared" si="38"/>
        <v>8時間30分</v>
      </c>
      <c r="E32" s="91">
        <f t="shared" si="39"/>
        <v>51</v>
      </c>
      <c r="F32" s="45">
        <f t="shared" si="40"/>
        <v>6</v>
      </c>
      <c r="G32" s="7"/>
      <c r="H32" s="60">
        <v>60</v>
      </c>
      <c r="I32" s="31">
        <v>6</v>
      </c>
      <c r="J32" s="32">
        <v>60</v>
      </c>
      <c r="K32" s="33">
        <v>2</v>
      </c>
      <c r="L32" s="34">
        <v>60</v>
      </c>
      <c r="M32" s="31">
        <v>8</v>
      </c>
      <c r="N32" s="32">
        <v>30</v>
      </c>
      <c r="O32" s="35">
        <v>3</v>
      </c>
      <c r="P32" s="34">
        <v>60</v>
      </c>
      <c r="Q32" s="31">
        <v>6</v>
      </c>
      <c r="R32" s="35">
        <v>60</v>
      </c>
      <c r="S32" s="35">
        <v>4</v>
      </c>
      <c r="T32" s="34">
        <v>60</v>
      </c>
      <c r="U32" s="31">
        <v>9</v>
      </c>
      <c r="V32" s="35">
        <v>60</v>
      </c>
      <c r="W32" s="35">
        <v>9</v>
      </c>
      <c r="X32" s="34">
        <v>60</v>
      </c>
      <c r="Y32" s="33">
        <v>4</v>
      </c>
      <c r="Z32" s="62"/>
      <c r="AA32" s="63"/>
      <c r="AB32" s="63"/>
      <c r="AC32" s="63"/>
      <c r="AD32" s="63"/>
      <c r="AE32" s="63"/>
      <c r="AF32" s="63"/>
      <c r="AG32" s="84"/>
      <c r="AH32" s="85">
        <f t="shared" si="20"/>
        <v>510</v>
      </c>
      <c r="AI32" s="51">
        <f t="shared" si="21"/>
        <v>8</v>
      </c>
      <c r="AJ32" s="51">
        <f t="shared" si="22"/>
        <v>30</v>
      </c>
      <c r="AK32" s="85">
        <f t="shared" si="23"/>
        <v>51</v>
      </c>
      <c r="AM32" s="51">
        <v>9</v>
      </c>
      <c r="AN32" s="51">
        <f t="shared" si="8"/>
        <v>270</v>
      </c>
      <c r="AO32" s="86">
        <f t="shared" si="10"/>
        <v>6</v>
      </c>
      <c r="AP32" s="86">
        <f t="shared" si="11"/>
        <v>40510</v>
      </c>
      <c r="AQ32" s="51">
        <f t="shared" si="7"/>
        <v>7</v>
      </c>
    </row>
    <row r="33" spans="1:43" ht="27.75" customHeight="1" x14ac:dyDescent="0.15">
      <c r="A33" s="27" t="str">
        <f t="shared" si="19"/>
        <v/>
      </c>
      <c r="B33" s="92" t="s">
        <v>65</v>
      </c>
      <c r="C33" s="101" t="s">
        <v>31</v>
      </c>
      <c r="D33" s="94" t="str">
        <f t="shared" si="38"/>
        <v>0時間30分</v>
      </c>
      <c r="E33" s="95">
        <f t="shared" si="39"/>
        <v>0</v>
      </c>
      <c r="F33" s="46">
        <f t="shared" si="40"/>
        <v>0</v>
      </c>
      <c r="G33" s="7"/>
      <c r="H33" s="12"/>
      <c r="I33" s="9"/>
      <c r="J33" s="16"/>
      <c r="K33" s="17"/>
      <c r="L33" s="8"/>
      <c r="M33" s="9"/>
      <c r="N33" s="16">
        <v>30</v>
      </c>
      <c r="O33" s="23">
        <v>0</v>
      </c>
      <c r="P33" s="8"/>
      <c r="Q33" s="9"/>
      <c r="R33" s="23"/>
      <c r="S33" s="23"/>
      <c r="T33" s="8"/>
      <c r="U33" s="9"/>
      <c r="V33" s="23"/>
      <c r="W33" s="23"/>
      <c r="X33" s="8"/>
      <c r="Y33" s="17"/>
      <c r="Z33" s="62"/>
      <c r="AA33" s="63"/>
      <c r="AB33" s="63"/>
      <c r="AC33" s="63"/>
      <c r="AD33" s="63"/>
      <c r="AE33" s="63"/>
      <c r="AF33" s="63"/>
      <c r="AG33" s="84"/>
      <c r="AH33" s="85">
        <f t="shared" si="20"/>
        <v>30</v>
      </c>
      <c r="AI33" s="51">
        <f t="shared" si="21"/>
        <v>0</v>
      </c>
      <c r="AJ33" s="51">
        <f t="shared" si="22"/>
        <v>30</v>
      </c>
      <c r="AK33" s="85">
        <f t="shared" si="23"/>
        <v>0</v>
      </c>
      <c r="AM33" s="51">
        <v>9</v>
      </c>
      <c r="AN33" s="51">
        <f t="shared" si="8"/>
        <v>270</v>
      </c>
      <c r="AO33" s="86">
        <f t="shared" si="10"/>
        <v>0</v>
      </c>
      <c r="AP33" s="86">
        <f t="shared" si="11"/>
        <v>0</v>
      </c>
      <c r="AQ33" s="51" t="str">
        <f t="shared" si="7"/>
        <v/>
      </c>
    </row>
    <row r="34" spans="1:43" ht="27.75" customHeight="1" x14ac:dyDescent="0.15">
      <c r="A34" s="27" t="str">
        <f t="shared" si="19"/>
        <v/>
      </c>
      <c r="B34" s="92"/>
      <c r="C34" s="101"/>
      <c r="D34" s="94" t="str">
        <f t="shared" si="38"/>
        <v/>
      </c>
      <c r="E34" s="95" t="str">
        <f t="shared" si="39"/>
        <v/>
      </c>
      <c r="F34" s="46" t="str">
        <f t="shared" si="40"/>
        <v/>
      </c>
      <c r="G34" s="7"/>
      <c r="H34" s="12"/>
      <c r="I34" s="9"/>
      <c r="J34" s="16"/>
      <c r="K34" s="17"/>
      <c r="L34" s="8"/>
      <c r="M34" s="9"/>
      <c r="N34" s="16"/>
      <c r="O34" s="23"/>
      <c r="P34" s="8"/>
      <c r="Q34" s="9"/>
      <c r="R34" s="23"/>
      <c r="S34" s="23"/>
      <c r="T34" s="8"/>
      <c r="U34" s="9"/>
      <c r="V34" s="23"/>
      <c r="W34" s="23"/>
      <c r="X34" s="8"/>
      <c r="Y34" s="17"/>
      <c r="Z34" s="62"/>
      <c r="AA34" s="63"/>
      <c r="AB34" s="63"/>
      <c r="AC34" s="63"/>
      <c r="AD34" s="63"/>
      <c r="AE34" s="63"/>
      <c r="AF34" s="63"/>
      <c r="AG34" s="84"/>
      <c r="AH34" s="85">
        <f t="shared" si="20"/>
        <v>0</v>
      </c>
      <c r="AI34" s="51">
        <f t="shared" si="21"/>
        <v>0</v>
      </c>
      <c r="AJ34" s="51">
        <f t="shared" si="22"/>
        <v>0</v>
      </c>
      <c r="AK34" s="85">
        <f t="shared" si="23"/>
        <v>0</v>
      </c>
      <c r="AM34" s="51">
        <v>9</v>
      </c>
      <c r="AN34" s="51">
        <f t="shared" si="8"/>
        <v>270</v>
      </c>
      <c r="AO34" s="86">
        <f t="shared" si="10"/>
        <v>0</v>
      </c>
      <c r="AP34" s="86">
        <f t="shared" si="11"/>
        <v>0</v>
      </c>
      <c r="AQ34" s="51" t="str">
        <f t="shared" si="7"/>
        <v/>
      </c>
    </row>
    <row r="35" spans="1:43" ht="27.75" customHeight="1" x14ac:dyDescent="0.15">
      <c r="A35" s="27" t="str">
        <f t="shared" si="19"/>
        <v/>
      </c>
      <c r="B35" s="92"/>
      <c r="C35" s="101"/>
      <c r="D35" s="94" t="str">
        <f t="shared" si="38"/>
        <v/>
      </c>
      <c r="E35" s="95" t="str">
        <f t="shared" si="39"/>
        <v/>
      </c>
      <c r="F35" s="46" t="str">
        <f t="shared" si="40"/>
        <v/>
      </c>
      <c r="G35" s="7"/>
      <c r="H35" s="12"/>
      <c r="I35" s="9"/>
      <c r="J35" s="16"/>
      <c r="K35" s="17"/>
      <c r="L35" s="8"/>
      <c r="M35" s="9"/>
      <c r="N35" s="16"/>
      <c r="O35" s="23"/>
      <c r="P35" s="8"/>
      <c r="Q35" s="9"/>
      <c r="R35" s="23"/>
      <c r="S35" s="23"/>
      <c r="T35" s="8"/>
      <c r="U35" s="9"/>
      <c r="V35" s="23"/>
      <c r="W35" s="23"/>
      <c r="X35" s="8"/>
      <c r="Y35" s="17"/>
      <c r="Z35" s="62"/>
      <c r="AA35" s="63"/>
      <c r="AB35" s="63"/>
      <c r="AC35" s="63"/>
      <c r="AD35" s="63"/>
      <c r="AE35" s="63"/>
      <c r="AF35" s="63"/>
      <c r="AG35" s="84"/>
      <c r="AH35" s="85">
        <f t="shared" si="20"/>
        <v>0</v>
      </c>
      <c r="AI35" s="51">
        <f t="shared" si="21"/>
        <v>0</v>
      </c>
      <c r="AJ35" s="51">
        <f t="shared" si="22"/>
        <v>0</v>
      </c>
      <c r="AK35" s="85">
        <f t="shared" si="23"/>
        <v>0</v>
      </c>
      <c r="AM35" s="51">
        <v>9</v>
      </c>
      <c r="AN35" s="51">
        <f t="shared" si="8"/>
        <v>270</v>
      </c>
      <c r="AO35" s="86">
        <f t="shared" si="10"/>
        <v>0</v>
      </c>
      <c r="AP35" s="86">
        <f t="shared" si="11"/>
        <v>0</v>
      </c>
      <c r="AQ35" s="51" t="str">
        <f t="shared" si="7"/>
        <v/>
      </c>
    </row>
    <row r="36" spans="1:43" ht="27.75" customHeight="1" x14ac:dyDescent="0.15">
      <c r="A36" s="27" t="str">
        <f>IF( AQ36&lt;&gt;"",AQ36&amp;"位","")</f>
        <v/>
      </c>
      <c r="B36" s="92"/>
      <c r="C36" s="101"/>
      <c r="D36" s="94" t="str">
        <f>IF(AI36=0,IF(AJ36=0,"",AI36&amp; "時間" &amp; AJ36&amp; "分"),AI36&amp; "時間" &amp; AJ36&amp; "分")</f>
        <v/>
      </c>
      <c r="E36" s="95" t="str">
        <f>IF(D36="","",AK36)</f>
        <v/>
      </c>
      <c r="F36" s="46" t="str">
        <f>IF(D36="","",AO36)</f>
        <v/>
      </c>
      <c r="G36" s="7"/>
      <c r="H36" s="12"/>
      <c r="I36" s="9"/>
      <c r="J36" s="16"/>
      <c r="K36" s="17"/>
      <c r="L36" s="8"/>
      <c r="M36" s="9"/>
      <c r="N36" s="16"/>
      <c r="O36" s="23"/>
      <c r="P36" s="8"/>
      <c r="Q36" s="9"/>
      <c r="R36" s="23"/>
      <c r="S36" s="23"/>
      <c r="T36" s="8"/>
      <c r="U36" s="9"/>
      <c r="V36" s="23"/>
      <c r="W36" s="23"/>
      <c r="X36" s="8"/>
      <c r="Y36" s="17"/>
      <c r="Z36" s="62"/>
      <c r="AA36" s="63"/>
      <c r="AB36" s="63"/>
      <c r="AC36" s="63"/>
      <c r="AD36" s="63"/>
      <c r="AE36" s="63"/>
      <c r="AF36" s="63"/>
      <c r="AG36" s="84"/>
      <c r="AH36" s="85">
        <f>H36+J36+L36+N36+P36+R36+T36+V36+X36+Z36+AB36+AD36+AF36</f>
        <v>0</v>
      </c>
      <c r="AI36" s="51">
        <f>ROUNDDOWN((AH36)/60,0)</f>
        <v>0</v>
      </c>
      <c r="AJ36" s="51">
        <f>IF(MOD((AH36),60)&lt;&gt;0,(AH36)-AI36*60,0)</f>
        <v>0</v>
      </c>
      <c r="AK36" s="85">
        <f>(I36+K36+M36+O36+Q36+S36+U36+W36+Y36+AA36+AC36+AE36+AG36)</f>
        <v>0</v>
      </c>
      <c r="AM36" s="51">
        <v>9</v>
      </c>
      <c r="AN36" s="51">
        <f>AM36*60/2</f>
        <v>270</v>
      </c>
      <c r="AO36" s="86">
        <f>IF(AH36&lt;&gt;0,AK36/AH36*60,0)</f>
        <v>0</v>
      </c>
      <c r="AP36" s="86">
        <f xml:space="preserve"> IF( AH36&lt;&gt;0, IF(AH36&gt;=AN36,VALUE((100000-(AO36*10000))+AH36),0),0)</f>
        <v>0</v>
      </c>
      <c r="AQ36" s="51" t="str">
        <f t="shared" si="7"/>
        <v/>
      </c>
    </row>
    <row r="37" spans="1:43" ht="27.75" customHeight="1" x14ac:dyDescent="0.15">
      <c r="A37" s="27" t="str">
        <f>IF( AQ37&lt;&gt;"",AQ37&amp;"位","")</f>
        <v/>
      </c>
      <c r="B37" s="92"/>
      <c r="C37" s="101"/>
      <c r="D37" s="94" t="str">
        <f>IF(AI37=0,IF(AJ37=0,"",AI37&amp; "時間" &amp; AJ37&amp; "分"),AI37&amp; "時間" &amp; AJ37&amp; "分")</f>
        <v/>
      </c>
      <c r="E37" s="95" t="str">
        <f>IF(D37="","",AK37)</f>
        <v/>
      </c>
      <c r="F37" s="46" t="str">
        <f>IF(D37="","",AO37)</f>
        <v/>
      </c>
      <c r="G37" s="7"/>
      <c r="H37" s="12"/>
      <c r="I37" s="9"/>
      <c r="J37" s="16"/>
      <c r="K37" s="17"/>
      <c r="L37" s="8"/>
      <c r="M37" s="9"/>
      <c r="N37" s="16"/>
      <c r="O37" s="23"/>
      <c r="P37" s="8"/>
      <c r="Q37" s="9"/>
      <c r="R37" s="23"/>
      <c r="S37" s="23"/>
      <c r="T37" s="8"/>
      <c r="U37" s="9"/>
      <c r="V37" s="23"/>
      <c r="W37" s="23"/>
      <c r="X37" s="8"/>
      <c r="Y37" s="17"/>
      <c r="Z37" s="62"/>
      <c r="AA37" s="63"/>
      <c r="AB37" s="63"/>
      <c r="AC37" s="63"/>
      <c r="AD37" s="63"/>
      <c r="AE37" s="63"/>
      <c r="AF37" s="63"/>
      <c r="AG37" s="84"/>
      <c r="AH37" s="85">
        <f>H37+J37+L37+N37+P37+R37+T37+V37+X37+Z37+AB37+AD37+AF37</f>
        <v>0</v>
      </c>
      <c r="AI37" s="51">
        <f>ROUNDDOWN((AH37)/60,0)</f>
        <v>0</v>
      </c>
      <c r="AJ37" s="51">
        <f>IF(MOD((AH37),60)&lt;&gt;0,(AH37)-AI37*60,0)</f>
        <v>0</v>
      </c>
      <c r="AK37" s="85">
        <f>(I37+K37+M37+O37+Q37+S37+U37+W37+Y37+AA37+AC37+AE37+AG37)</f>
        <v>0</v>
      </c>
      <c r="AM37" s="51">
        <v>9</v>
      </c>
      <c r="AN37" s="51">
        <f>AM37*60/2</f>
        <v>270</v>
      </c>
      <c r="AO37" s="86">
        <f>IF(AH37&lt;&gt;0,AK37/AH37*60,0)</f>
        <v>0</v>
      </c>
      <c r="AP37" s="86">
        <f xml:space="preserve"> IF( AH37&lt;&gt;0, IF(AH37&gt;=AN37,VALUE((100000-(AO37*10000))+AH37),0),0)</f>
        <v>0</v>
      </c>
      <c r="AQ37" s="51" t="str">
        <f t="shared" ref="AQ37:AQ68" si="41" xml:space="preserve"> IF(AP37&lt;&gt;0,  IF(AH37&gt;=AN37,RANK(AP37,$AP$5:$AP$61,0),""),"")</f>
        <v/>
      </c>
    </row>
    <row r="38" spans="1:43" ht="27.75" customHeight="1" thickBot="1" x14ac:dyDescent="0.2">
      <c r="A38" s="27" t="str">
        <f t="shared" si="19"/>
        <v/>
      </c>
      <c r="B38" s="92"/>
      <c r="C38" s="101"/>
      <c r="D38" s="94" t="str">
        <f t="shared" si="38"/>
        <v/>
      </c>
      <c r="E38" s="95" t="str">
        <f t="shared" si="39"/>
        <v/>
      </c>
      <c r="F38" s="46" t="str">
        <f t="shared" si="40"/>
        <v/>
      </c>
      <c r="G38" s="7"/>
      <c r="H38" s="39"/>
      <c r="I38" s="40"/>
      <c r="J38" s="41"/>
      <c r="K38" s="42"/>
      <c r="L38" s="43"/>
      <c r="M38" s="40"/>
      <c r="N38" s="41"/>
      <c r="O38" s="44"/>
      <c r="P38" s="43"/>
      <c r="Q38" s="40"/>
      <c r="R38" s="44"/>
      <c r="S38" s="44"/>
      <c r="T38" s="43"/>
      <c r="U38" s="40"/>
      <c r="V38" s="44"/>
      <c r="W38" s="44"/>
      <c r="X38" s="43"/>
      <c r="Y38" s="42"/>
      <c r="Z38" s="62"/>
      <c r="AA38" s="63"/>
      <c r="AB38" s="63"/>
      <c r="AC38" s="63"/>
      <c r="AD38" s="63"/>
      <c r="AE38" s="63"/>
      <c r="AF38" s="63"/>
      <c r="AG38" s="84"/>
      <c r="AH38" s="85">
        <f t="shared" si="20"/>
        <v>0</v>
      </c>
      <c r="AI38" s="51">
        <f t="shared" si="21"/>
        <v>0</v>
      </c>
      <c r="AJ38" s="51">
        <f t="shared" si="22"/>
        <v>0</v>
      </c>
      <c r="AK38" s="85">
        <f t="shared" si="23"/>
        <v>0</v>
      </c>
      <c r="AM38" s="51">
        <v>9</v>
      </c>
      <c r="AN38" s="51">
        <f t="shared" si="8"/>
        <v>270</v>
      </c>
      <c r="AO38" s="86">
        <f t="shared" si="10"/>
        <v>0</v>
      </c>
      <c r="AP38" s="86">
        <f t="shared" si="11"/>
        <v>0</v>
      </c>
      <c r="AQ38" s="51" t="str">
        <f t="shared" si="41"/>
        <v/>
      </c>
    </row>
    <row r="39" spans="1:43" ht="27.75" customHeight="1" x14ac:dyDescent="0.15">
      <c r="A39" s="106" t="str">
        <f t="shared" si="19"/>
        <v>1位</v>
      </c>
      <c r="B39" s="107" t="s">
        <v>38</v>
      </c>
      <c r="C39" s="108" t="s">
        <v>28</v>
      </c>
      <c r="D39" s="109" t="str">
        <f t="shared" si="38"/>
        <v>9時間0分</v>
      </c>
      <c r="E39" s="110">
        <f t="shared" si="39"/>
        <v>16</v>
      </c>
      <c r="F39" s="45">
        <f t="shared" si="40"/>
        <v>1.7777777777777779</v>
      </c>
      <c r="G39" s="7"/>
      <c r="H39" s="60">
        <v>60</v>
      </c>
      <c r="I39" s="31">
        <v>4</v>
      </c>
      <c r="J39" s="32">
        <v>60</v>
      </c>
      <c r="K39" s="33">
        <v>0</v>
      </c>
      <c r="L39" s="34">
        <v>60</v>
      </c>
      <c r="M39" s="31">
        <v>3</v>
      </c>
      <c r="N39" s="32">
        <v>60</v>
      </c>
      <c r="O39" s="35">
        <v>1</v>
      </c>
      <c r="P39" s="34">
        <v>60</v>
      </c>
      <c r="Q39" s="31">
        <v>5</v>
      </c>
      <c r="R39" s="35">
        <v>60</v>
      </c>
      <c r="S39" s="35">
        <v>1</v>
      </c>
      <c r="T39" s="34">
        <v>60</v>
      </c>
      <c r="U39" s="31">
        <v>0</v>
      </c>
      <c r="V39" s="35">
        <v>60</v>
      </c>
      <c r="W39" s="35">
        <v>2</v>
      </c>
      <c r="X39" s="34">
        <v>60</v>
      </c>
      <c r="Y39" s="105">
        <v>0</v>
      </c>
      <c r="Z39" s="63"/>
      <c r="AA39" s="63"/>
      <c r="AB39" s="63"/>
      <c r="AC39" s="63"/>
      <c r="AD39" s="63"/>
      <c r="AE39" s="63"/>
      <c r="AF39" s="63"/>
      <c r="AG39" s="84"/>
      <c r="AH39" s="85">
        <f t="shared" si="20"/>
        <v>540</v>
      </c>
      <c r="AI39" s="51">
        <f t="shared" si="21"/>
        <v>9</v>
      </c>
      <c r="AJ39" s="51">
        <f t="shared" si="22"/>
        <v>0</v>
      </c>
      <c r="AK39" s="85">
        <f t="shared" si="23"/>
        <v>16</v>
      </c>
      <c r="AM39" s="51">
        <v>9</v>
      </c>
      <c r="AN39" s="51">
        <f t="shared" si="8"/>
        <v>270</v>
      </c>
      <c r="AO39" s="86">
        <f t="shared" si="10"/>
        <v>1.7777777777777779</v>
      </c>
      <c r="AP39" s="86">
        <f t="shared" si="11"/>
        <v>82762.222222222219</v>
      </c>
      <c r="AQ39" s="51">
        <f t="shared" si="41"/>
        <v>1</v>
      </c>
    </row>
    <row r="40" spans="1:43" ht="27.75" customHeight="1" x14ac:dyDescent="0.15">
      <c r="A40" s="27" t="str">
        <f t="shared" si="19"/>
        <v/>
      </c>
      <c r="B40" s="92"/>
      <c r="C40" s="101"/>
      <c r="D40" s="94" t="str">
        <f t="shared" si="38"/>
        <v/>
      </c>
      <c r="E40" s="95" t="str">
        <f t="shared" si="39"/>
        <v/>
      </c>
      <c r="F40" s="46" t="str">
        <f t="shared" si="40"/>
        <v/>
      </c>
      <c r="G40" s="7"/>
      <c r="H40" s="12"/>
      <c r="I40" s="9"/>
      <c r="J40" s="16"/>
      <c r="K40" s="17"/>
      <c r="L40" s="8"/>
      <c r="M40" s="9"/>
      <c r="N40" s="16"/>
      <c r="O40" s="23"/>
      <c r="P40" s="8"/>
      <c r="Q40" s="9"/>
      <c r="R40" s="23"/>
      <c r="S40" s="23"/>
      <c r="T40" s="8"/>
      <c r="U40" s="9"/>
      <c r="V40" s="23"/>
      <c r="W40" s="23"/>
      <c r="X40" s="8"/>
      <c r="Y40" s="76"/>
      <c r="Z40" s="63"/>
      <c r="AA40" s="63"/>
      <c r="AB40" s="63"/>
      <c r="AC40" s="63"/>
      <c r="AD40" s="63"/>
      <c r="AE40" s="63"/>
      <c r="AF40" s="63"/>
      <c r="AG40" s="84"/>
      <c r="AH40" s="85">
        <f t="shared" si="20"/>
        <v>0</v>
      </c>
      <c r="AI40" s="51">
        <f t="shared" si="21"/>
        <v>0</v>
      </c>
      <c r="AJ40" s="51">
        <f t="shared" si="22"/>
        <v>0</v>
      </c>
      <c r="AK40" s="85">
        <f t="shared" si="23"/>
        <v>0</v>
      </c>
      <c r="AM40" s="51">
        <v>9</v>
      </c>
      <c r="AN40" s="51">
        <f t="shared" si="8"/>
        <v>270</v>
      </c>
      <c r="AO40" s="86">
        <f t="shared" si="10"/>
        <v>0</v>
      </c>
      <c r="AP40" s="86">
        <f t="shared" si="11"/>
        <v>0</v>
      </c>
      <c r="AQ40" s="51" t="str">
        <f t="shared" si="41"/>
        <v/>
      </c>
    </row>
    <row r="41" spans="1:43" ht="27.75" customHeight="1" x14ac:dyDescent="0.15">
      <c r="A41" s="27" t="str">
        <f t="shared" si="19"/>
        <v/>
      </c>
      <c r="B41" s="92"/>
      <c r="C41" s="101"/>
      <c r="D41" s="94" t="str">
        <f t="shared" si="38"/>
        <v/>
      </c>
      <c r="E41" s="95" t="str">
        <f t="shared" si="39"/>
        <v/>
      </c>
      <c r="F41" s="46" t="str">
        <f t="shared" si="40"/>
        <v/>
      </c>
      <c r="G41" s="7"/>
      <c r="H41" s="12"/>
      <c r="I41" s="9"/>
      <c r="J41" s="16"/>
      <c r="K41" s="17"/>
      <c r="L41" s="8"/>
      <c r="M41" s="9"/>
      <c r="N41" s="16"/>
      <c r="O41" s="23"/>
      <c r="P41" s="8"/>
      <c r="Q41" s="9"/>
      <c r="R41" s="23"/>
      <c r="S41" s="17"/>
      <c r="T41" s="8"/>
      <c r="U41" s="9"/>
      <c r="V41" s="16"/>
      <c r="W41" s="23"/>
      <c r="X41" s="8"/>
      <c r="Y41" s="76"/>
      <c r="Z41" s="63"/>
      <c r="AA41" s="63"/>
      <c r="AB41" s="63"/>
      <c r="AC41" s="63"/>
      <c r="AD41" s="63"/>
      <c r="AE41" s="63"/>
      <c r="AF41" s="63"/>
      <c r="AG41" s="84"/>
      <c r="AH41" s="85">
        <f t="shared" si="20"/>
        <v>0</v>
      </c>
      <c r="AI41" s="51">
        <f t="shared" si="21"/>
        <v>0</v>
      </c>
      <c r="AJ41" s="51">
        <f t="shared" si="22"/>
        <v>0</v>
      </c>
      <c r="AK41" s="85">
        <f t="shared" si="23"/>
        <v>0</v>
      </c>
      <c r="AM41" s="51">
        <v>9</v>
      </c>
      <c r="AN41" s="51">
        <f t="shared" si="8"/>
        <v>270</v>
      </c>
      <c r="AO41" s="86">
        <f t="shared" si="10"/>
        <v>0</v>
      </c>
      <c r="AP41" s="86">
        <f t="shared" si="11"/>
        <v>0</v>
      </c>
      <c r="AQ41" s="51" t="str">
        <f t="shared" si="41"/>
        <v/>
      </c>
    </row>
    <row r="42" spans="1:43" ht="27.75" customHeight="1" x14ac:dyDescent="0.15">
      <c r="A42" s="27" t="str">
        <f t="shared" si="19"/>
        <v/>
      </c>
      <c r="B42" s="92"/>
      <c r="C42" s="101"/>
      <c r="D42" s="94" t="str">
        <f t="shared" si="38"/>
        <v/>
      </c>
      <c r="E42" s="95" t="str">
        <f t="shared" si="39"/>
        <v/>
      </c>
      <c r="F42" s="46" t="str">
        <f t="shared" si="40"/>
        <v/>
      </c>
      <c r="G42" s="7"/>
      <c r="H42" s="12"/>
      <c r="I42" s="9"/>
      <c r="J42" s="16"/>
      <c r="K42" s="17"/>
      <c r="L42" s="8"/>
      <c r="M42" s="9"/>
      <c r="N42" s="16"/>
      <c r="O42" s="23"/>
      <c r="P42" s="8"/>
      <c r="Q42" s="9"/>
      <c r="R42" s="23"/>
      <c r="S42" s="17"/>
      <c r="T42" s="8"/>
      <c r="U42" s="9"/>
      <c r="V42" s="16"/>
      <c r="W42" s="23"/>
      <c r="X42" s="8"/>
      <c r="Y42" s="76"/>
      <c r="Z42" s="63"/>
      <c r="AA42" s="63"/>
      <c r="AB42" s="63"/>
      <c r="AC42" s="63"/>
      <c r="AD42" s="63"/>
      <c r="AE42" s="63"/>
      <c r="AF42" s="63"/>
      <c r="AG42" s="84"/>
      <c r="AH42" s="85">
        <f t="shared" si="20"/>
        <v>0</v>
      </c>
      <c r="AI42" s="51">
        <f t="shared" si="21"/>
        <v>0</v>
      </c>
      <c r="AJ42" s="51">
        <f t="shared" si="22"/>
        <v>0</v>
      </c>
      <c r="AK42" s="85">
        <f t="shared" si="23"/>
        <v>0</v>
      </c>
      <c r="AM42" s="51">
        <v>9</v>
      </c>
      <c r="AN42" s="51">
        <f t="shared" si="8"/>
        <v>270</v>
      </c>
      <c r="AO42" s="86">
        <f t="shared" si="10"/>
        <v>0</v>
      </c>
      <c r="AP42" s="86">
        <f t="shared" si="11"/>
        <v>0</v>
      </c>
      <c r="AQ42" s="51" t="str">
        <f t="shared" si="41"/>
        <v/>
      </c>
    </row>
    <row r="43" spans="1:43" ht="27.75" customHeight="1" thickBot="1" x14ac:dyDescent="0.2">
      <c r="A43" s="27" t="str">
        <f t="shared" si="19"/>
        <v/>
      </c>
      <c r="B43" s="92"/>
      <c r="C43" s="101"/>
      <c r="D43" s="94" t="str">
        <f t="shared" si="38"/>
        <v/>
      </c>
      <c r="E43" s="95" t="str">
        <f t="shared" si="39"/>
        <v/>
      </c>
      <c r="F43" s="46" t="str">
        <f t="shared" si="40"/>
        <v/>
      </c>
      <c r="G43" s="7"/>
      <c r="H43" s="13"/>
      <c r="I43" s="14"/>
      <c r="J43" s="36"/>
      <c r="K43" s="37"/>
      <c r="L43" s="15"/>
      <c r="M43" s="14"/>
      <c r="N43" s="36"/>
      <c r="O43" s="38"/>
      <c r="P43" s="15"/>
      <c r="Q43" s="14"/>
      <c r="R43" s="38"/>
      <c r="S43" s="38"/>
      <c r="T43" s="15"/>
      <c r="U43" s="14"/>
      <c r="V43" s="38"/>
      <c r="W43" s="38"/>
      <c r="X43" s="15"/>
      <c r="Y43" s="77"/>
      <c r="Z43" s="63"/>
      <c r="AA43" s="63"/>
      <c r="AB43" s="63"/>
      <c r="AC43" s="63"/>
      <c r="AD43" s="63"/>
      <c r="AE43" s="63"/>
      <c r="AF43" s="63"/>
      <c r="AG43" s="84"/>
      <c r="AH43" s="85">
        <f t="shared" si="20"/>
        <v>0</v>
      </c>
      <c r="AI43" s="51">
        <f t="shared" si="21"/>
        <v>0</v>
      </c>
      <c r="AJ43" s="51">
        <f t="shared" si="22"/>
        <v>0</v>
      </c>
      <c r="AK43" s="85">
        <f t="shared" si="23"/>
        <v>0</v>
      </c>
      <c r="AM43" s="51">
        <v>9</v>
      </c>
      <c r="AN43" s="51">
        <f t="shared" si="8"/>
        <v>270</v>
      </c>
      <c r="AO43" s="86">
        <f t="shared" si="10"/>
        <v>0</v>
      </c>
      <c r="AP43" s="86">
        <f t="shared" si="11"/>
        <v>0</v>
      </c>
      <c r="AQ43" s="51" t="str">
        <f t="shared" si="41"/>
        <v/>
      </c>
    </row>
    <row r="44" spans="1:43" ht="27.75" customHeight="1" x14ac:dyDescent="0.15">
      <c r="A44" s="27" t="str">
        <f t="shared" si="19"/>
        <v>4位</v>
      </c>
      <c r="B44" s="88" t="s">
        <v>40</v>
      </c>
      <c r="C44" s="100" t="s">
        <v>33</v>
      </c>
      <c r="D44" s="90" t="str">
        <f t="shared" si="38"/>
        <v>7時間0分</v>
      </c>
      <c r="E44" s="91">
        <f t="shared" si="39"/>
        <v>14</v>
      </c>
      <c r="F44" s="45">
        <f t="shared" si="40"/>
        <v>2</v>
      </c>
      <c r="G44" s="7"/>
      <c r="H44" s="56">
        <v>60</v>
      </c>
      <c r="I44" s="55">
        <v>3</v>
      </c>
      <c r="J44" s="57"/>
      <c r="K44" s="58"/>
      <c r="L44" s="54"/>
      <c r="M44" s="55"/>
      <c r="N44" s="54">
        <v>60</v>
      </c>
      <c r="O44" s="55">
        <v>3</v>
      </c>
      <c r="P44" s="57">
        <v>60</v>
      </c>
      <c r="Q44" s="59">
        <v>1</v>
      </c>
      <c r="R44" s="54">
        <v>60</v>
      </c>
      <c r="S44" s="55">
        <v>3</v>
      </c>
      <c r="T44" s="59">
        <v>60</v>
      </c>
      <c r="U44" s="59">
        <v>2</v>
      </c>
      <c r="V44" s="54">
        <v>60</v>
      </c>
      <c r="W44" s="55">
        <v>0</v>
      </c>
      <c r="X44" s="54">
        <v>60</v>
      </c>
      <c r="Y44" s="58">
        <v>2</v>
      </c>
      <c r="Z44" s="62"/>
      <c r="AA44" s="63"/>
      <c r="AB44" s="63"/>
      <c r="AC44" s="63"/>
      <c r="AD44" s="63"/>
      <c r="AE44" s="63"/>
      <c r="AF44" s="63"/>
      <c r="AG44" s="84"/>
      <c r="AH44" s="85">
        <f t="shared" si="20"/>
        <v>420</v>
      </c>
      <c r="AI44" s="51">
        <f t="shared" si="21"/>
        <v>7</v>
      </c>
      <c r="AJ44" s="51">
        <f t="shared" si="22"/>
        <v>0</v>
      </c>
      <c r="AK44" s="85">
        <f t="shared" si="23"/>
        <v>14</v>
      </c>
      <c r="AM44" s="51">
        <v>9</v>
      </c>
      <c r="AN44" s="51">
        <f t="shared" si="8"/>
        <v>270</v>
      </c>
      <c r="AO44" s="86">
        <f t="shared" si="10"/>
        <v>2</v>
      </c>
      <c r="AP44" s="86">
        <f t="shared" si="11"/>
        <v>80420</v>
      </c>
      <c r="AQ44" s="51">
        <f t="shared" si="41"/>
        <v>4</v>
      </c>
    </row>
    <row r="45" spans="1:43" ht="27.75" customHeight="1" x14ac:dyDescent="0.15">
      <c r="A45" s="27" t="str">
        <f t="shared" si="19"/>
        <v/>
      </c>
      <c r="B45" s="92" t="s">
        <v>32</v>
      </c>
      <c r="C45" s="101" t="s">
        <v>33</v>
      </c>
      <c r="D45" s="94" t="str">
        <f t="shared" si="38"/>
        <v>2時間0分</v>
      </c>
      <c r="E45" s="95">
        <f t="shared" si="39"/>
        <v>5</v>
      </c>
      <c r="F45" s="46">
        <f t="shared" si="40"/>
        <v>2.5</v>
      </c>
      <c r="G45" s="7"/>
      <c r="H45" s="12"/>
      <c r="I45" s="9"/>
      <c r="J45" s="16">
        <v>60</v>
      </c>
      <c r="K45" s="17">
        <v>1</v>
      </c>
      <c r="L45" s="8">
        <v>60</v>
      </c>
      <c r="M45" s="9">
        <v>4</v>
      </c>
      <c r="N45" s="16"/>
      <c r="O45" s="23"/>
      <c r="P45" s="8"/>
      <c r="Q45" s="9"/>
      <c r="R45" s="23"/>
      <c r="S45" s="23"/>
      <c r="T45" s="8"/>
      <c r="U45" s="9"/>
      <c r="V45" s="23"/>
      <c r="W45" s="23"/>
      <c r="X45" s="8"/>
      <c r="Y45" s="17"/>
      <c r="Z45" s="62"/>
      <c r="AA45" s="63"/>
      <c r="AB45" s="63"/>
      <c r="AC45" s="63"/>
      <c r="AD45" s="63"/>
      <c r="AE45" s="63"/>
      <c r="AF45" s="63"/>
      <c r="AG45" s="84"/>
      <c r="AH45" s="85">
        <f t="shared" si="20"/>
        <v>120</v>
      </c>
      <c r="AI45" s="51">
        <f t="shared" ref="AI45:AI61" si="42">ROUNDDOWN((AH45)/60,0)</f>
        <v>2</v>
      </c>
      <c r="AJ45" s="51">
        <f t="shared" si="22"/>
        <v>0</v>
      </c>
      <c r="AK45" s="85">
        <f t="shared" si="23"/>
        <v>5</v>
      </c>
      <c r="AM45" s="51">
        <v>9</v>
      </c>
      <c r="AN45" s="51">
        <f t="shared" si="8"/>
        <v>270</v>
      </c>
      <c r="AO45" s="86">
        <f t="shared" si="10"/>
        <v>2.5</v>
      </c>
      <c r="AP45" s="86">
        <f t="shared" si="11"/>
        <v>0</v>
      </c>
      <c r="AQ45" s="51" t="str">
        <f t="shared" si="41"/>
        <v/>
      </c>
    </row>
    <row r="46" spans="1:43" ht="27.75" customHeight="1" x14ac:dyDescent="0.15">
      <c r="A46" s="27" t="str">
        <f t="shared" si="19"/>
        <v/>
      </c>
      <c r="B46" s="92"/>
      <c r="C46" s="101"/>
      <c r="D46" s="94" t="str">
        <f t="shared" si="38"/>
        <v/>
      </c>
      <c r="E46" s="95" t="str">
        <f t="shared" si="39"/>
        <v/>
      </c>
      <c r="F46" s="46" t="str">
        <f t="shared" si="40"/>
        <v/>
      </c>
      <c r="G46" s="7"/>
      <c r="H46" s="12"/>
      <c r="I46" s="9"/>
      <c r="J46" s="16"/>
      <c r="K46" s="17"/>
      <c r="L46" s="8"/>
      <c r="M46" s="9"/>
      <c r="N46" s="16"/>
      <c r="O46" s="23"/>
      <c r="P46" s="8"/>
      <c r="Q46" s="9"/>
      <c r="R46" s="23"/>
      <c r="S46" s="23"/>
      <c r="T46" s="8"/>
      <c r="U46" s="9"/>
      <c r="V46" s="23"/>
      <c r="W46" s="23"/>
      <c r="X46" s="8"/>
      <c r="Y46" s="17"/>
      <c r="Z46" s="62"/>
      <c r="AA46" s="63"/>
      <c r="AB46" s="63"/>
      <c r="AC46" s="63"/>
      <c r="AD46" s="63"/>
      <c r="AE46" s="63"/>
      <c r="AF46" s="63"/>
      <c r="AG46" s="84"/>
      <c r="AH46" s="85">
        <f t="shared" si="20"/>
        <v>0</v>
      </c>
      <c r="AI46" s="51">
        <f t="shared" si="42"/>
        <v>0</v>
      </c>
      <c r="AJ46" s="51">
        <f t="shared" si="22"/>
        <v>0</v>
      </c>
      <c r="AK46" s="85">
        <f t="shared" si="23"/>
        <v>0</v>
      </c>
      <c r="AM46" s="51">
        <v>9</v>
      </c>
      <c r="AN46" s="51">
        <f t="shared" si="8"/>
        <v>270</v>
      </c>
      <c r="AO46" s="86">
        <f t="shared" si="10"/>
        <v>0</v>
      </c>
      <c r="AP46" s="86">
        <f t="shared" si="11"/>
        <v>0</v>
      </c>
      <c r="AQ46" s="51" t="str">
        <f t="shared" si="41"/>
        <v/>
      </c>
    </row>
    <row r="47" spans="1:43" ht="27.75" customHeight="1" x14ac:dyDescent="0.15">
      <c r="A47" s="27" t="str">
        <f t="shared" si="19"/>
        <v/>
      </c>
      <c r="B47" s="92"/>
      <c r="C47" s="101"/>
      <c r="D47" s="94" t="str">
        <f t="shared" si="38"/>
        <v/>
      </c>
      <c r="E47" s="95" t="str">
        <f t="shared" si="39"/>
        <v/>
      </c>
      <c r="F47" s="46" t="str">
        <f t="shared" si="40"/>
        <v/>
      </c>
      <c r="G47" s="7"/>
      <c r="H47" s="12"/>
      <c r="I47" s="9"/>
      <c r="J47" s="16"/>
      <c r="K47" s="17"/>
      <c r="L47" s="8"/>
      <c r="M47" s="9"/>
      <c r="N47" s="16"/>
      <c r="O47" s="23"/>
      <c r="P47" s="8"/>
      <c r="Q47" s="9"/>
      <c r="R47" s="23"/>
      <c r="S47" s="23"/>
      <c r="T47" s="8"/>
      <c r="U47" s="9"/>
      <c r="V47" s="23"/>
      <c r="W47" s="23"/>
      <c r="X47" s="8"/>
      <c r="Y47" s="17"/>
      <c r="Z47" s="62"/>
      <c r="AA47" s="63"/>
      <c r="AB47" s="63"/>
      <c r="AC47" s="63"/>
      <c r="AD47" s="63"/>
      <c r="AE47" s="63"/>
      <c r="AF47" s="63"/>
      <c r="AG47" s="84"/>
      <c r="AH47" s="85">
        <f t="shared" si="20"/>
        <v>0</v>
      </c>
      <c r="AI47" s="51">
        <f t="shared" si="42"/>
        <v>0</v>
      </c>
      <c r="AJ47" s="51">
        <f t="shared" si="22"/>
        <v>0</v>
      </c>
      <c r="AK47" s="85">
        <f t="shared" si="23"/>
        <v>0</v>
      </c>
      <c r="AM47" s="51">
        <v>9</v>
      </c>
      <c r="AN47" s="51">
        <f t="shared" si="8"/>
        <v>270</v>
      </c>
      <c r="AO47" s="86">
        <f t="shared" si="10"/>
        <v>0</v>
      </c>
      <c r="AP47" s="86">
        <f t="shared" si="11"/>
        <v>0</v>
      </c>
      <c r="AQ47" s="51" t="str">
        <f t="shared" si="41"/>
        <v/>
      </c>
    </row>
    <row r="48" spans="1:43" ht="27.75" customHeight="1" thickBot="1" x14ac:dyDescent="0.2">
      <c r="A48" s="27" t="str">
        <f t="shared" si="19"/>
        <v/>
      </c>
      <c r="B48" s="92"/>
      <c r="C48" s="101"/>
      <c r="D48" s="94" t="str">
        <f t="shared" si="38"/>
        <v/>
      </c>
      <c r="E48" s="95" t="str">
        <f t="shared" si="39"/>
        <v/>
      </c>
      <c r="F48" s="46" t="str">
        <f t="shared" si="40"/>
        <v/>
      </c>
      <c r="G48" s="7"/>
      <c r="H48" s="13"/>
      <c r="I48" s="14"/>
      <c r="J48" s="36"/>
      <c r="K48" s="37"/>
      <c r="L48" s="15"/>
      <c r="M48" s="14"/>
      <c r="N48" s="36"/>
      <c r="O48" s="38"/>
      <c r="P48" s="15"/>
      <c r="Q48" s="14"/>
      <c r="R48" s="38"/>
      <c r="S48" s="38"/>
      <c r="T48" s="15"/>
      <c r="U48" s="14"/>
      <c r="V48" s="38"/>
      <c r="W48" s="38"/>
      <c r="X48" s="15"/>
      <c r="Y48" s="37"/>
      <c r="Z48" s="62"/>
      <c r="AA48" s="63"/>
      <c r="AB48" s="63"/>
      <c r="AC48" s="63"/>
      <c r="AD48" s="63"/>
      <c r="AE48" s="63"/>
      <c r="AF48" s="63"/>
      <c r="AG48" s="84"/>
      <c r="AH48" s="85">
        <f t="shared" si="20"/>
        <v>0</v>
      </c>
      <c r="AI48" s="51">
        <f t="shared" si="42"/>
        <v>0</v>
      </c>
      <c r="AJ48" s="51">
        <f t="shared" si="22"/>
        <v>0</v>
      </c>
      <c r="AK48" s="85">
        <f t="shared" si="23"/>
        <v>0</v>
      </c>
      <c r="AM48" s="51">
        <v>9</v>
      </c>
      <c r="AN48" s="51">
        <f t="shared" si="8"/>
        <v>270</v>
      </c>
      <c r="AO48" s="86">
        <f t="shared" si="10"/>
        <v>0</v>
      </c>
      <c r="AP48" s="86">
        <f t="shared" si="11"/>
        <v>0</v>
      </c>
      <c r="AQ48" s="51" t="str">
        <f t="shared" si="41"/>
        <v/>
      </c>
    </row>
    <row r="49" spans="1:43" ht="27.75" customHeight="1" x14ac:dyDescent="0.15">
      <c r="A49" s="27" t="str">
        <f t="shared" si="19"/>
        <v/>
      </c>
      <c r="B49" s="88" t="s">
        <v>49</v>
      </c>
      <c r="C49" s="100" t="s">
        <v>50</v>
      </c>
      <c r="D49" s="90" t="str">
        <f t="shared" si="38"/>
        <v>3時間30分</v>
      </c>
      <c r="E49" s="91">
        <f t="shared" si="39"/>
        <v>7</v>
      </c>
      <c r="F49" s="45">
        <f t="shared" si="40"/>
        <v>2</v>
      </c>
      <c r="G49" s="7"/>
      <c r="H49" s="60">
        <v>60</v>
      </c>
      <c r="I49" s="31">
        <v>0</v>
      </c>
      <c r="J49" s="32">
        <v>60</v>
      </c>
      <c r="K49" s="33">
        <v>2</v>
      </c>
      <c r="L49" s="34"/>
      <c r="M49" s="31"/>
      <c r="N49" s="34"/>
      <c r="O49" s="31"/>
      <c r="P49" s="32">
        <v>60</v>
      </c>
      <c r="Q49" s="35">
        <v>2</v>
      </c>
      <c r="R49" s="34"/>
      <c r="S49" s="31"/>
      <c r="T49" s="35"/>
      <c r="U49" s="35"/>
      <c r="V49" s="34"/>
      <c r="W49" s="31"/>
      <c r="X49" s="35">
        <v>30</v>
      </c>
      <c r="Y49" s="33">
        <v>3</v>
      </c>
      <c r="Z49" s="62"/>
      <c r="AA49" s="63"/>
      <c r="AB49" s="63"/>
      <c r="AC49" s="63"/>
      <c r="AD49" s="63"/>
      <c r="AE49" s="63"/>
      <c r="AF49" s="63"/>
      <c r="AG49" s="84"/>
      <c r="AH49" s="85">
        <f t="shared" si="20"/>
        <v>210</v>
      </c>
      <c r="AI49" s="51">
        <f t="shared" si="42"/>
        <v>3</v>
      </c>
      <c r="AJ49" s="51">
        <f t="shared" si="22"/>
        <v>30</v>
      </c>
      <c r="AK49" s="85">
        <f t="shared" si="23"/>
        <v>7</v>
      </c>
      <c r="AM49" s="51">
        <v>9</v>
      </c>
      <c r="AN49" s="51">
        <f t="shared" si="8"/>
        <v>270</v>
      </c>
      <c r="AO49" s="86">
        <f t="shared" si="10"/>
        <v>2</v>
      </c>
      <c r="AP49" s="86">
        <f t="shared" si="11"/>
        <v>0</v>
      </c>
      <c r="AQ49" s="51" t="str">
        <f t="shared" si="41"/>
        <v/>
      </c>
    </row>
    <row r="50" spans="1:43" ht="27.75" customHeight="1" x14ac:dyDescent="0.15">
      <c r="A50" s="27" t="str">
        <f t="shared" si="19"/>
        <v/>
      </c>
      <c r="B50" s="92" t="s">
        <v>39</v>
      </c>
      <c r="C50" s="101" t="s">
        <v>66</v>
      </c>
      <c r="D50" s="94" t="str">
        <f t="shared" si="38"/>
        <v>3時間0分</v>
      </c>
      <c r="E50" s="95">
        <f t="shared" si="39"/>
        <v>10</v>
      </c>
      <c r="F50" s="46">
        <f t="shared" si="40"/>
        <v>3.333333333333333</v>
      </c>
      <c r="G50" s="7"/>
      <c r="H50" s="12"/>
      <c r="I50" s="9"/>
      <c r="J50" s="16"/>
      <c r="K50" s="17"/>
      <c r="L50" s="8">
        <v>60</v>
      </c>
      <c r="M50" s="9">
        <v>0</v>
      </c>
      <c r="N50" s="8">
        <v>30</v>
      </c>
      <c r="O50" s="9">
        <v>3</v>
      </c>
      <c r="P50" s="16"/>
      <c r="Q50" s="23"/>
      <c r="R50" s="8">
        <v>60</v>
      </c>
      <c r="S50" s="9">
        <v>2</v>
      </c>
      <c r="T50" s="23"/>
      <c r="U50" s="23"/>
      <c r="V50" s="8"/>
      <c r="W50" s="9"/>
      <c r="X50" s="23">
        <v>30</v>
      </c>
      <c r="Y50" s="17">
        <v>5</v>
      </c>
      <c r="Z50" s="62"/>
      <c r="AA50" s="63"/>
      <c r="AB50" s="63"/>
      <c r="AC50" s="63"/>
      <c r="AD50" s="63"/>
      <c r="AE50" s="63"/>
      <c r="AF50" s="63"/>
      <c r="AG50" s="84"/>
      <c r="AH50" s="85">
        <f t="shared" si="20"/>
        <v>180</v>
      </c>
      <c r="AI50" s="51">
        <f t="shared" si="42"/>
        <v>3</v>
      </c>
      <c r="AJ50" s="51">
        <f t="shared" si="22"/>
        <v>0</v>
      </c>
      <c r="AK50" s="85">
        <f t="shared" si="23"/>
        <v>10</v>
      </c>
      <c r="AM50" s="51">
        <v>9</v>
      </c>
      <c r="AN50" s="51">
        <f t="shared" si="8"/>
        <v>270</v>
      </c>
      <c r="AO50" s="86">
        <f t="shared" si="10"/>
        <v>3.333333333333333</v>
      </c>
      <c r="AP50" s="86">
        <f t="shared" si="11"/>
        <v>0</v>
      </c>
      <c r="AQ50" s="51" t="str">
        <f t="shared" si="41"/>
        <v/>
      </c>
    </row>
    <row r="51" spans="1:43" ht="27.75" customHeight="1" x14ac:dyDescent="0.15">
      <c r="A51" s="27" t="str">
        <f t="shared" si="19"/>
        <v/>
      </c>
      <c r="B51" s="92" t="s">
        <v>70</v>
      </c>
      <c r="C51" s="101" t="s">
        <v>71</v>
      </c>
      <c r="D51" s="94" t="str">
        <f t="shared" si="38"/>
        <v>2時間30分</v>
      </c>
      <c r="E51" s="95">
        <f t="shared" si="39"/>
        <v>12</v>
      </c>
      <c r="F51" s="46">
        <f t="shared" si="40"/>
        <v>4.8</v>
      </c>
      <c r="G51" s="7"/>
      <c r="H51" s="12"/>
      <c r="I51" s="9"/>
      <c r="J51" s="16"/>
      <c r="K51" s="17"/>
      <c r="L51" s="8"/>
      <c r="M51" s="9"/>
      <c r="N51" s="8">
        <v>30</v>
      </c>
      <c r="O51" s="9">
        <v>3</v>
      </c>
      <c r="P51" s="16"/>
      <c r="Q51" s="23"/>
      <c r="R51" s="8"/>
      <c r="S51" s="9"/>
      <c r="T51" s="23">
        <v>60</v>
      </c>
      <c r="U51" s="23">
        <v>4</v>
      </c>
      <c r="V51" s="8">
        <v>60</v>
      </c>
      <c r="W51" s="9">
        <v>5</v>
      </c>
      <c r="X51" s="8"/>
      <c r="Y51" s="17"/>
      <c r="Z51" s="62"/>
      <c r="AA51" s="63"/>
      <c r="AB51" s="63"/>
      <c r="AC51" s="63"/>
      <c r="AD51" s="63"/>
      <c r="AE51" s="63"/>
      <c r="AF51" s="63"/>
      <c r="AG51" s="84"/>
      <c r="AH51" s="85">
        <f t="shared" si="20"/>
        <v>150</v>
      </c>
      <c r="AI51" s="51">
        <f t="shared" si="42"/>
        <v>2</v>
      </c>
      <c r="AJ51" s="51">
        <f t="shared" si="22"/>
        <v>30</v>
      </c>
      <c r="AK51" s="85">
        <f t="shared" si="23"/>
        <v>12</v>
      </c>
      <c r="AM51" s="51">
        <v>9</v>
      </c>
      <c r="AN51" s="51">
        <f t="shared" si="8"/>
        <v>270</v>
      </c>
      <c r="AO51" s="86">
        <f t="shared" si="10"/>
        <v>4.8</v>
      </c>
      <c r="AP51" s="86">
        <f t="shared" si="11"/>
        <v>0</v>
      </c>
      <c r="AQ51" s="51" t="str">
        <f t="shared" si="41"/>
        <v/>
      </c>
    </row>
    <row r="52" spans="1:43" ht="27.75" customHeight="1" x14ac:dyDescent="0.15">
      <c r="A52" s="27" t="str">
        <f t="shared" si="19"/>
        <v/>
      </c>
      <c r="B52" s="92"/>
      <c r="C52" s="101"/>
      <c r="D52" s="94" t="str">
        <f t="shared" si="38"/>
        <v/>
      </c>
      <c r="E52" s="95" t="str">
        <f t="shared" si="39"/>
        <v/>
      </c>
      <c r="F52" s="46" t="str">
        <f t="shared" si="40"/>
        <v/>
      </c>
      <c r="G52" s="7"/>
      <c r="H52" s="12"/>
      <c r="I52" s="9"/>
      <c r="J52" s="16"/>
      <c r="K52" s="17"/>
      <c r="L52" s="8"/>
      <c r="M52" s="9"/>
      <c r="N52" s="8"/>
      <c r="O52" s="9"/>
      <c r="P52" s="16"/>
      <c r="Q52" s="23"/>
      <c r="R52" s="8"/>
      <c r="S52" s="9"/>
      <c r="T52" s="23"/>
      <c r="U52" s="23"/>
      <c r="V52" s="8"/>
      <c r="W52" s="9"/>
      <c r="X52" s="8"/>
      <c r="Y52" s="17"/>
      <c r="Z52" s="62"/>
      <c r="AA52" s="63"/>
      <c r="AB52" s="63"/>
      <c r="AC52" s="63"/>
      <c r="AD52" s="63"/>
      <c r="AE52" s="63"/>
      <c r="AF52" s="63"/>
      <c r="AG52" s="84"/>
      <c r="AH52" s="85">
        <f t="shared" si="20"/>
        <v>0</v>
      </c>
      <c r="AI52" s="51">
        <f t="shared" si="42"/>
        <v>0</v>
      </c>
      <c r="AJ52" s="51">
        <f t="shared" si="22"/>
        <v>0</v>
      </c>
      <c r="AK52" s="85">
        <f t="shared" si="23"/>
        <v>0</v>
      </c>
      <c r="AM52" s="51">
        <v>9</v>
      </c>
      <c r="AN52" s="51">
        <f t="shared" si="8"/>
        <v>270</v>
      </c>
      <c r="AO52" s="86">
        <f t="shared" si="10"/>
        <v>0</v>
      </c>
      <c r="AP52" s="86">
        <f t="shared" si="11"/>
        <v>0</v>
      </c>
      <c r="AQ52" s="51" t="str">
        <f t="shared" si="41"/>
        <v/>
      </c>
    </row>
    <row r="53" spans="1:43" ht="27.75" customHeight="1" thickBot="1" x14ac:dyDescent="0.2">
      <c r="A53" s="27" t="str">
        <f t="shared" si="19"/>
        <v/>
      </c>
      <c r="B53" s="92"/>
      <c r="C53" s="101"/>
      <c r="D53" s="94" t="str">
        <f t="shared" si="38"/>
        <v/>
      </c>
      <c r="E53" s="95" t="str">
        <f t="shared" si="39"/>
        <v/>
      </c>
      <c r="F53" s="46" t="str">
        <f t="shared" si="40"/>
        <v/>
      </c>
      <c r="G53" s="7"/>
      <c r="H53" s="13"/>
      <c r="I53" s="14"/>
      <c r="J53" s="36"/>
      <c r="K53" s="37"/>
      <c r="L53" s="15"/>
      <c r="M53" s="14"/>
      <c r="N53" s="15"/>
      <c r="O53" s="14"/>
      <c r="P53" s="36"/>
      <c r="Q53" s="38"/>
      <c r="R53" s="15"/>
      <c r="S53" s="14"/>
      <c r="T53" s="38"/>
      <c r="U53" s="38"/>
      <c r="V53" s="15"/>
      <c r="W53" s="14"/>
      <c r="X53" s="15"/>
      <c r="Y53" s="37"/>
      <c r="Z53" s="62"/>
      <c r="AA53" s="63"/>
      <c r="AB53" s="63"/>
      <c r="AC53" s="63"/>
      <c r="AD53" s="63"/>
      <c r="AE53" s="63"/>
      <c r="AF53" s="63"/>
      <c r="AG53" s="84"/>
      <c r="AH53" s="85">
        <f t="shared" si="20"/>
        <v>0</v>
      </c>
      <c r="AI53" s="51">
        <f t="shared" si="42"/>
        <v>0</v>
      </c>
      <c r="AJ53" s="51">
        <f t="shared" si="22"/>
        <v>0</v>
      </c>
      <c r="AK53" s="85">
        <f t="shared" si="23"/>
        <v>0</v>
      </c>
      <c r="AM53" s="51">
        <v>9</v>
      </c>
      <c r="AN53" s="51">
        <f t="shared" si="8"/>
        <v>270</v>
      </c>
      <c r="AO53" s="86">
        <f t="shared" si="10"/>
        <v>0</v>
      </c>
      <c r="AP53" s="86">
        <f t="shared" si="11"/>
        <v>0</v>
      </c>
      <c r="AQ53" s="51" t="str">
        <f t="shared" si="41"/>
        <v/>
      </c>
    </row>
    <row r="54" spans="1:43" ht="27.75" customHeight="1" x14ac:dyDescent="0.15">
      <c r="A54" s="27" t="str">
        <f t="shared" si="19"/>
        <v/>
      </c>
      <c r="B54" s="88" t="s">
        <v>51</v>
      </c>
      <c r="C54" s="100" t="s">
        <v>52</v>
      </c>
      <c r="D54" s="90" t="str">
        <f t="shared" si="38"/>
        <v>0時間30分</v>
      </c>
      <c r="E54" s="91">
        <f t="shared" si="39"/>
        <v>1</v>
      </c>
      <c r="F54" s="45">
        <f t="shared" si="40"/>
        <v>2</v>
      </c>
      <c r="G54" s="7"/>
      <c r="H54" s="60">
        <v>30</v>
      </c>
      <c r="I54" s="31">
        <v>1</v>
      </c>
      <c r="J54" s="32"/>
      <c r="K54" s="33"/>
      <c r="L54" s="34"/>
      <c r="M54" s="31"/>
      <c r="N54" s="32"/>
      <c r="O54" s="35"/>
      <c r="P54" s="34"/>
      <c r="Q54" s="31"/>
      <c r="R54" s="35"/>
      <c r="S54" s="35"/>
      <c r="T54" s="34"/>
      <c r="U54" s="31"/>
      <c r="V54" s="35"/>
      <c r="W54" s="35"/>
      <c r="X54" s="34"/>
      <c r="Y54" s="33"/>
      <c r="Z54" s="62"/>
      <c r="AA54" s="63"/>
      <c r="AB54" s="63"/>
      <c r="AC54" s="63"/>
      <c r="AD54" s="63"/>
      <c r="AE54" s="63"/>
      <c r="AF54" s="63"/>
      <c r="AG54" s="84"/>
      <c r="AH54" s="85">
        <f t="shared" si="20"/>
        <v>30</v>
      </c>
      <c r="AI54" s="51">
        <f t="shared" si="42"/>
        <v>0</v>
      </c>
      <c r="AJ54" s="51">
        <f t="shared" si="22"/>
        <v>30</v>
      </c>
      <c r="AK54" s="85">
        <f t="shared" si="23"/>
        <v>1</v>
      </c>
      <c r="AM54" s="51">
        <v>9</v>
      </c>
      <c r="AN54" s="51">
        <f t="shared" si="8"/>
        <v>270</v>
      </c>
      <c r="AO54" s="86">
        <f t="shared" si="10"/>
        <v>2</v>
      </c>
      <c r="AP54" s="86">
        <f t="shared" si="11"/>
        <v>0</v>
      </c>
      <c r="AQ54" s="51" t="str">
        <f t="shared" si="41"/>
        <v/>
      </c>
    </row>
    <row r="55" spans="1:43" ht="27.75" customHeight="1" x14ac:dyDescent="0.15">
      <c r="A55" s="27" t="str">
        <f t="shared" si="19"/>
        <v/>
      </c>
      <c r="B55" s="92" t="s">
        <v>27</v>
      </c>
      <c r="C55" s="101" t="s">
        <v>52</v>
      </c>
      <c r="D55" s="94" t="str">
        <f t="shared" si="38"/>
        <v>0時間30分</v>
      </c>
      <c r="E55" s="95">
        <f t="shared" si="39"/>
        <v>2</v>
      </c>
      <c r="F55" s="46">
        <f t="shared" si="40"/>
        <v>4</v>
      </c>
      <c r="G55" s="7"/>
      <c r="H55" s="12">
        <v>30</v>
      </c>
      <c r="I55" s="9">
        <v>2</v>
      </c>
      <c r="J55" s="16"/>
      <c r="K55" s="17"/>
      <c r="L55" s="8"/>
      <c r="M55" s="9"/>
      <c r="N55" s="16"/>
      <c r="O55" s="23"/>
      <c r="P55" s="8"/>
      <c r="Q55" s="9"/>
      <c r="R55" s="23"/>
      <c r="S55" s="23"/>
      <c r="T55" s="8"/>
      <c r="U55" s="9"/>
      <c r="V55" s="23"/>
      <c r="W55" s="23"/>
      <c r="X55" s="8"/>
      <c r="Y55" s="17"/>
      <c r="Z55" s="62"/>
      <c r="AA55" s="63"/>
      <c r="AB55" s="63"/>
      <c r="AC55" s="63"/>
      <c r="AD55" s="63"/>
      <c r="AE55" s="63"/>
      <c r="AF55" s="63"/>
      <c r="AG55" s="84"/>
      <c r="AH55" s="85">
        <f t="shared" si="20"/>
        <v>30</v>
      </c>
      <c r="AI55" s="51">
        <f t="shared" si="42"/>
        <v>0</v>
      </c>
      <c r="AJ55" s="51">
        <f t="shared" si="22"/>
        <v>30</v>
      </c>
      <c r="AK55" s="85">
        <f t="shared" si="23"/>
        <v>2</v>
      </c>
      <c r="AM55" s="51">
        <v>9</v>
      </c>
      <c r="AN55" s="51">
        <f t="shared" si="8"/>
        <v>270</v>
      </c>
      <c r="AO55" s="86">
        <f t="shared" si="10"/>
        <v>4</v>
      </c>
      <c r="AP55" s="86">
        <f t="shared" si="11"/>
        <v>0</v>
      </c>
      <c r="AQ55" s="51" t="str">
        <f t="shared" si="41"/>
        <v/>
      </c>
    </row>
    <row r="56" spans="1:43" ht="27.75" customHeight="1" x14ac:dyDescent="0.15">
      <c r="A56" s="27" t="str">
        <f t="shared" si="19"/>
        <v/>
      </c>
      <c r="B56" s="92" t="s">
        <v>53</v>
      </c>
      <c r="C56" s="101" t="s">
        <v>54</v>
      </c>
      <c r="D56" s="94" t="str">
        <f t="shared" si="38"/>
        <v>1時間0分</v>
      </c>
      <c r="E56" s="95">
        <f t="shared" si="39"/>
        <v>1</v>
      </c>
      <c r="F56" s="46">
        <f t="shared" si="40"/>
        <v>1</v>
      </c>
      <c r="G56" s="7"/>
      <c r="H56" s="12"/>
      <c r="I56" s="9"/>
      <c r="J56" s="16">
        <v>60</v>
      </c>
      <c r="K56" s="17">
        <v>1</v>
      </c>
      <c r="L56" s="8"/>
      <c r="M56" s="9"/>
      <c r="N56" s="16"/>
      <c r="O56" s="23"/>
      <c r="P56" s="8"/>
      <c r="Q56" s="9"/>
      <c r="R56" s="23"/>
      <c r="S56" s="23"/>
      <c r="T56" s="8"/>
      <c r="U56" s="9"/>
      <c r="V56" s="23"/>
      <c r="W56" s="23"/>
      <c r="X56" s="8"/>
      <c r="Y56" s="17"/>
      <c r="Z56" s="62"/>
      <c r="AA56" s="63"/>
      <c r="AB56" s="63"/>
      <c r="AC56" s="63"/>
      <c r="AD56" s="63"/>
      <c r="AE56" s="63"/>
      <c r="AF56" s="63"/>
      <c r="AG56" s="84"/>
      <c r="AH56" s="85">
        <f t="shared" si="20"/>
        <v>60</v>
      </c>
      <c r="AI56" s="51">
        <f t="shared" si="42"/>
        <v>1</v>
      </c>
      <c r="AJ56" s="51">
        <f t="shared" si="22"/>
        <v>0</v>
      </c>
      <c r="AK56" s="85">
        <f t="shared" si="23"/>
        <v>1</v>
      </c>
      <c r="AM56" s="51">
        <v>9</v>
      </c>
      <c r="AN56" s="51">
        <f t="shared" si="8"/>
        <v>270</v>
      </c>
      <c r="AO56" s="86">
        <f t="shared" si="10"/>
        <v>1</v>
      </c>
      <c r="AP56" s="86">
        <f t="shared" si="11"/>
        <v>0</v>
      </c>
      <c r="AQ56" s="51" t="str">
        <f t="shared" si="41"/>
        <v/>
      </c>
    </row>
    <row r="57" spans="1:43" ht="27.75" customHeight="1" x14ac:dyDescent="0.15">
      <c r="A57" s="27" t="str">
        <f t="shared" si="19"/>
        <v/>
      </c>
      <c r="B57" s="92" t="s">
        <v>57</v>
      </c>
      <c r="C57" s="101" t="s">
        <v>52</v>
      </c>
      <c r="D57" s="94" t="str">
        <f t="shared" si="38"/>
        <v>1時間30分</v>
      </c>
      <c r="E57" s="95">
        <f t="shared" si="39"/>
        <v>10</v>
      </c>
      <c r="F57" s="46">
        <f t="shared" si="40"/>
        <v>6.6666666666666661</v>
      </c>
      <c r="G57" s="7"/>
      <c r="H57" s="12"/>
      <c r="I57" s="9"/>
      <c r="J57" s="16"/>
      <c r="K57" s="17"/>
      <c r="L57" s="8">
        <v>60</v>
      </c>
      <c r="M57" s="9">
        <v>5</v>
      </c>
      <c r="N57" s="16">
        <v>30</v>
      </c>
      <c r="O57" s="23">
        <v>5</v>
      </c>
      <c r="P57" s="8"/>
      <c r="Q57" s="9"/>
      <c r="R57" s="23"/>
      <c r="S57" s="23"/>
      <c r="T57" s="8"/>
      <c r="U57" s="9"/>
      <c r="V57" s="23"/>
      <c r="W57" s="23"/>
      <c r="X57" s="8"/>
      <c r="Y57" s="17"/>
      <c r="Z57" s="62"/>
      <c r="AA57" s="63"/>
      <c r="AB57" s="63"/>
      <c r="AC57" s="63"/>
      <c r="AD57" s="63"/>
      <c r="AE57" s="63"/>
      <c r="AF57" s="63"/>
      <c r="AG57" s="84"/>
      <c r="AH57" s="85">
        <f t="shared" si="20"/>
        <v>90</v>
      </c>
      <c r="AI57" s="51">
        <f t="shared" si="42"/>
        <v>1</v>
      </c>
      <c r="AJ57" s="51">
        <f t="shared" si="22"/>
        <v>30</v>
      </c>
      <c r="AK57" s="85">
        <f t="shared" si="23"/>
        <v>10</v>
      </c>
      <c r="AM57" s="51">
        <v>9</v>
      </c>
      <c r="AN57" s="51">
        <f t="shared" si="8"/>
        <v>270</v>
      </c>
      <c r="AO57" s="86">
        <f t="shared" si="10"/>
        <v>6.6666666666666661</v>
      </c>
      <c r="AP57" s="86">
        <f t="shared" si="11"/>
        <v>0</v>
      </c>
      <c r="AQ57" s="51" t="str">
        <f t="shared" si="41"/>
        <v/>
      </c>
    </row>
    <row r="58" spans="1:43" ht="27.75" customHeight="1" x14ac:dyDescent="0.15">
      <c r="A58" s="27" t="str">
        <f t="shared" ref="A58" si="43">IF( AQ58&lt;&gt;"",AQ58&amp;"位","")</f>
        <v/>
      </c>
      <c r="B58" s="92" t="s">
        <v>72</v>
      </c>
      <c r="C58" s="101" t="s">
        <v>54</v>
      </c>
      <c r="D58" s="94" t="str">
        <f t="shared" ref="D58" si="44">IF(AI58=0,IF(AJ58=0,"",AI58&amp; "時間" &amp; AJ58&amp; "分"),AI58&amp; "時間" &amp; AJ58&amp; "分")</f>
        <v>0時間10分</v>
      </c>
      <c r="E58" s="95">
        <f t="shared" ref="E58" si="45">IF(D58="","",AK58)</f>
        <v>0</v>
      </c>
      <c r="F58" s="46">
        <f t="shared" ref="F58" si="46">IF(D58="","",AO58)</f>
        <v>0</v>
      </c>
      <c r="G58" s="7"/>
      <c r="H58" s="12"/>
      <c r="I58" s="9"/>
      <c r="J58" s="16"/>
      <c r="K58" s="17"/>
      <c r="L58" s="8"/>
      <c r="M58" s="9"/>
      <c r="N58" s="16">
        <v>10</v>
      </c>
      <c r="O58" s="23">
        <v>0</v>
      </c>
      <c r="P58" s="8"/>
      <c r="Q58" s="9"/>
      <c r="R58" s="23"/>
      <c r="S58" s="23"/>
      <c r="T58" s="8"/>
      <c r="U58" s="9"/>
      <c r="V58" s="23"/>
      <c r="W58" s="23"/>
      <c r="X58" s="8"/>
      <c r="Y58" s="17"/>
      <c r="Z58" s="62"/>
      <c r="AA58" s="63"/>
      <c r="AB58" s="63"/>
      <c r="AC58" s="63"/>
      <c r="AD58" s="63"/>
      <c r="AE58" s="63"/>
      <c r="AF58" s="63"/>
      <c r="AG58" s="84"/>
      <c r="AH58" s="85">
        <f t="shared" ref="AH58" si="47">H58+J58+L58+N58+P58+R58+T58+V58+X58+Z58+AB58+AD58+AF58</f>
        <v>10</v>
      </c>
      <c r="AI58" s="51">
        <f t="shared" ref="AI58" si="48">ROUNDDOWN((AH58)/60,0)</f>
        <v>0</v>
      </c>
      <c r="AJ58" s="51">
        <f t="shared" ref="AJ58" si="49">IF(MOD((AH58),60)&lt;&gt;0,(AH58)-AI58*60,0)</f>
        <v>10</v>
      </c>
      <c r="AK58" s="85">
        <f t="shared" ref="AK58" si="50">(I58+K58+M58+O58+Q58+S58+U58+W58+Y58+AA58+AC58+AE58+AG58)</f>
        <v>0</v>
      </c>
      <c r="AM58" s="51">
        <v>9</v>
      </c>
      <c r="AN58" s="51">
        <f t="shared" ref="AN58" si="51">AM58*60/2</f>
        <v>270</v>
      </c>
      <c r="AO58" s="86">
        <f t="shared" ref="AO58" si="52">IF(AH58&lt;&gt;0,AK58/AH58*60,0)</f>
        <v>0</v>
      </c>
      <c r="AP58" s="86">
        <f t="shared" ref="AP58" si="53" xml:space="preserve"> IF( AH58&lt;&gt;0, IF(AH58&gt;=AN58,VALUE((100000-(AO58*10000))+AH58),0),0)</f>
        <v>0</v>
      </c>
      <c r="AQ58" s="51" t="str">
        <f t="shared" si="41"/>
        <v/>
      </c>
    </row>
    <row r="59" spans="1:43" ht="27.75" customHeight="1" x14ac:dyDescent="0.15">
      <c r="A59" s="27" t="str">
        <f t="shared" ref="A59" si="54">IF( AQ59&lt;&gt;"",AQ59&amp;"位","")</f>
        <v/>
      </c>
      <c r="B59" s="92" t="s">
        <v>74</v>
      </c>
      <c r="C59" s="101" t="s">
        <v>54</v>
      </c>
      <c r="D59" s="94" t="str">
        <f t="shared" ref="D59" si="55">IF(AI59=0,IF(AJ59=0,"",AI59&amp; "時間" &amp; AJ59&amp; "分"),AI59&amp; "時間" &amp; AJ59&amp; "分")</f>
        <v>3時間0分</v>
      </c>
      <c r="E59" s="95">
        <f t="shared" ref="E59" si="56">IF(D59="","",AK59)</f>
        <v>13</v>
      </c>
      <c r="F59" s="46">
        <f t="shared" ref="F59" si="57">IF(D59="","",AO59)</f>
        <v>4.333333333333333</v>
      </c>
      <c r="G59" s="7"/>
      <c r="H59" s="12"/>
      <c r="I59" s="9"/>
      <c r="J59" s="16"/>
      <c r="K59" s="17"/>
      <c r="L59" s="8"/>
      <c r="M59" s="9"/>
      <c r="N59" s="16"/>
      <c r="O59" s="23"/>
      <c r="P59" s="8"/>
      <c r="Q59" s="9"/>
      <c r="R59" s="23">
        <v>60</v>
      </c>
      <c r="S59" s="23">
        <v>0</v>
      </c>
      <c r="T59" s="8">
        <v>60</v>
      </c>
      <c r="U59" s="9">
        <v>8</v>
      </c>
      <c r="V59" s="23"/>
      <c r="W59" s="23"/>
      <c r="X59" s="8">
        <v>60</v>
      </c>
      <c r="Y59" s="17">
        <v>5</v>
      </c>
      <c r="Z59" s="62"/>
      <c r="AA59" s="63"/>
      <c r="AB59" s="63"/>
      <c r="AC59" s="63"/>
      <c r="AD59" s="63"/>
      <c r="AE59" s="63"/>
      <c r="AF59" s="63"/>
      <c r="AG59" s="84"/>
      <c r="AH59" s="85">
        <f t="shared" ref="AH59" si="58">H59+J59+L59+N59+P59+R59+T59+V59+X59+Z59+AB59+AD59+AF59</f>
        <v>180</v>
      </c>
      <c r="AI59" s="51">
        <f t="shared" ref="AI59" si="59">ROUNDDOWN((AH59)/60,0)</f>
        <v>3</v>
      </c>
      <c r="AJ59" s="51">
        <f t="shared" ref="AJ59" si="60">IF(MOD((AH59),60)&lt;&gt;0,(AH59)-AI59*60,0)</f>
        <v>0</v>
      </c>
      <c r="AK59" s="85">
        <f t="shared" ref="AK59" si="61">(I59+K59+M59+O59+Q59+S59+U59+W59+Y59+AA59+AC59+AE59+AG59)</f>
        <v>13</v>
      </c>
      <c r="AM59" s="51">
        <v>9</v>
      </c>
      <c r="AN59" s="51">
        <f t="shared" ref="AN59" si="62">AM59*60/2</f>
        <v>270</v>
      </c>
      <c r="AO59" s="86">
        <f t="shared" ref="AO59" si="63">IF(AH59&lt;&gt;0,AK59/AH59*60,0)</f>
        <v>4.333333333333333</v>
      </c>
      <c r="AP59" s="86">
        <f t="shared" ref="AP59" si="64" xml:space="preserve"> IF( AH59&lt;&gt;0, IF(AH59&gt;=AN59,VALUE((100000-(AO59*10000))+AH59),0),0)</f>
        <v>0</v>
      </c>
      <c r="AQ59" s="51" t="str">
        <f t="shared" si="41"/>
        <v/>
      </c>
    </row>
    <row r="60" spans="1:43" ht="27.75" customHeight="1" x14ac:dyDescent="0.15">
      <c r="A60" s="27" t="str">
        <f t="shared" ref="A60" si="65">IF( AQ60&lt;&gt;"",AQ60&amp;"位","")</f>
        <v/>
      </c>
      <c r="B60" s="92" t="s">
        <v>76</v>
      </c>
      <c r="C60" s="101" t="s">
        <v>54</v>
      </c>
      <c r="D60" s="94" t="str">
        <f t="shared" ref="D60" si="66">IF(AI60=0,IF(AJ60=0,"",AI60&amp; "時間" &amp; AJ60&amp; "分"),AI60&amp; "時間" &amp; AJ60&amp; "分")</f>
        <v>1時間0分</v>
      </c>
      <c r="E60" s="95">
        <f t="shared" ref="E60" si="67">IF(D60="","",AK60)</f>
        <v>4</v>
      </c>
      <c r="F60" s="46">
        <f t="shared" ref="F60" si="68">IF(D60="","",AO60)</f>
        <v>4</v>
      </c>
      <c r="G60" s="7"/>
      <c r="H60" s="12"/>
      <c r="I60" s="9"/>
      <c r="J60" s="16"/>
      <c r="K60" s="17"/>
      <c r="L60" s="8"/>
      <c r="M60" s="9"/>
      <c r="N60" s="16"/>
      <c r="O60" s="23"/>
      <c r="P60" s="8"/>
      <c r="Q60" s="9"/>
      <c r="R60" s="23"/>
      <c r="S60" s="23"/>
      <c r="T60" s="8"/>
      <c r="U60" s="9"/>
      <c r="V60" s="23">
        <v>60</v>
      </c>
      <c r="W60" s="23">
        <v>4</v>
      </c>
      <c r="X60" s="8"/>
      <c r="Y60" s="17"/>
      <c r="Z60" s="62"/>
      <c r="AA60" s="63"/>
      <c r="AB60" s="63"/>
      <c r="AC60" s="63"/>
      <c r="AD60" s="63"/>
      <c r="AE60" s="63"/>
      <c r="AF60" s="63"/>
      <c r="AG60" s="84"/>
      <c r="AH60" s="85">
        <f t="shared" ref="AH60" si="69">H60+J60+L60+N60+P60+R60+T60+V60+X60+Z60+AB60+AD60+AF60</f>
        <v>60</v>
      </c>
      <c r="AI60" s="51">
        <f t="shared" ref="AI60" si="70">ROUNDDOWN((AH60)/60,0)</f>
        <v>1</v>
      </c>
      <c r="AJ60" s="51">
        <f t="shared" ref="AJ60" si="71">IF(MOD((AH60),60)&lt;&gt;0,(AH60)-AI60*60,0)</f>
        <v>0</v>
      </c>
      <c r="AK60" s="85">
        <f t="shared" ref="AK60" si="72">(I60+K60+M60+O60+Q60+S60+U60+W60+Y60+AA60+AC60+AE60+AG60)</f>
        <v>4</v>
      </c>
      <c r="AM60" s="51">
        <v>9</v>
      </c>
      <c r="AN60" s="51">
        <f t="shared" ref="AN60" si="73">AM60*60/2</f>
        <v>270</v>
      </c>
      <c r="AO60" s="86">
        <f t="shared" ref="AO60" si="74">IF(AH60&lt;&gt;0,AK60/AH60*60,0)</f>
        <v>4</v>
      </c>
      <c r="AP60" s="86">
        <f t="shared" ref="AP60" si="75" xml:space="preserve"> IF( AH60&lt;&gt;0, IF(AH60&gt;=AN60,VALUE((100000-(AO60*10000))+AH60),0),0)</f>
        <v>0</v>
      </c>
      <c r="AQ60" s="51" t="str">
        <f t="shared" si="41"/>
        <v/>
      </c>
    </row>
    <row r="61" spans="1:43" ht="27.75" customHeight="1" thickBot="1" x14ac:dyDescent="0.2">
      <c r="A61" s="27" t="str">
        <f t="shared" si="19"/>
        <v/>
      </c>
      <c r="B61" s="96" t="s">
        <v>73</v>
      </c>
      <c r="C61" s="97" t="s">
        <v>52</v>
      </c>
      <c r="D61" s="98" t="str">
        <f>IF(AI61=0,IF(AJ61=0,"",AI61&amp; "時間" &amp; AJ61&amp; "分"),AI61&amp; "時間" &amp; AJ61&amp; "分")</f>
        <v>1時間20分</v>
      </c>
      <c r="E61" s="99">
        <f>IF(D61="","",AK61)</f>
        <v>6</v>
      </c>
      <c r="F61" s="48">
        <f>IF(D61="","",AO61)</f>
        <v>4.5</v>
      </c>
      <c r="G61" s="7"/>
      <c r="H61" s="13"/>
      <c r="I61" s="14"/>
      <c r="J61" s="36"/>
      <c r="K61" s="37"/>
      <c r="L61" s="15"/>
      <c r="M61" s="14"/>
      <c r="N61" s="36">
        <v>20</v>
      </c>
      <c r="O61" s="38">
        <v>3</v>
      </c>
      <c r="P61" s="15">
        <v>60</v>
      </c>
      <c r="Q61" s="14">
        <v>3</v>
      </c>
      <c r="R61" s="38"/>
      <c r="S61" s="38"/>
      <c r="T61" s="15"/>
      <c r="U61" s="14"/>
      <c r="V61" s="38"/>
      <c r="W61" s="38"/>
      <c r="X61" s="15"/>
      <c r="Y61" s="37"/>
      <c r="Z61" s="64"/>
      <c r="AA61" s="65"/>
      <c r="AB61" s="65"/>
      <c r="AC61" s="65"/>
      <c r="AD61" s="65"/>
      <c r="AE61" s="65"/>
      <c r="AF61" s="65"/>
      <c r="AG61" s="87"/>
      <c r="AH61" s="85">
        <f t="shared" si="20"/>
        <v>80</v>
      </c>
      <c r="AI61" s="51">
        <f t="shared" si="42"/>
        <v>1</v>
      </c>
      <c r="AJ61" s="51">
        <f t="shared" si="22"/>
        <v>20</v>
      </c>
      <c r="AK61" s="85">
        <f t="shared" si="23"/>
        <v>6</v>
      </c>
      <c r="AM61" s="51">
        <v>9</v>
      </c>
      <c r="AN61" s="51">
        <f t="shared" si="8"/>
        <v>270</v>
      </c>
      <c r="AO61" s="86">
        <f t="shared" si="10"/>
        <v>4.5</v>
      </c>
      <c r="AP61" s="86">
        <f t="shared" si="11"/>
        <v>0</v>
      </c>
      <c r="AQ61" s="51" t="str">
        <f t="shared" si="41"/>
        <v/>
      </c>
    </row>
    <row r="62" spans="1:43" ht="27.75" customHeight="1" thickTop="1" thickBot="1" x14ac:dyDescent="0.2">
      <c r="A62" s="66" t="s">
        <v>23</v>
      </c>
      <c r="B62" s="67"/>
      <c r="C62" s="68"/>
      <c r="D62" s="69"/>
      <c r="E62" s="10"/>
      <c r="F62" s="11"/>
    </row>
    <row r="63" spans="1:43" ht="27.75" customHeight="1" thickTop="1" x14ac:dyDescent="0.15">
      <c r="A63" s="19"/>
      <c r="E63" s="19"/>
      <c r="I63" s="22"/>
      <c r="K63" s="22"/>
      <c r="AI63" s="51">
        <f>SUM(AH5:AH61)</f>
        <v>5400</v>
      </c>
      <c r="AJ63" s="51">
        <f>MOD(AI63,60)</f>
        <v>0</v>
      </c>
    </row>
    <row r="64" spans="1:43" ht="27.75" customHeight="1" x14ac:dyDescent="0.15">
      <c r="A64" s="19"/>
      <c r="E64" s="19"/>
    </row>
    <row r="65" spans="1:5" ht="27.75" customHeight="1" x14ac:dyDescent="0.15">
      <c r="A65" s="19"/>
      <c r="E65" s="19"/>
    </row>
    <row r="66" spans="1:5" ht="27.75" customHeight="1" x14ac:dyDescent="0.15">
      <c r="A66" s="19"/>
      <c r="E66" s="19"/>
    </row>
    <row r="67" spans="1:5" x14ac:dyDescent="0.15">
      <c r="E67" s="19"/>
    </row>
    <row r="68" spans="1:5" x14ac:dyDescent="0.15">
      <c r="E68" s="19"/>
    </row>
    <row r="69" spans="1:5" x14ac:dyDescent="0.15">
      <c r="E69" s="19"/>
    </row>
    <row r="70" spans="1:5" x14ac:dyDescent="0.15">
      <c r="E70" s="19"/>
    </row>
    <row r="71" spans="1:5" x14ac:dyDescent="0.15">
      <c r="E71" s="19"/>
    </row>
    <row r="72" spans="1:5" x14ac:dyDescent="0.15">
      <c r="E72" s="19"/>
    </row>
    <row r="73" spans="1:5" x14ac:dyDescent="0.15">
      <c r="E73" s="19"/>
    </row>
    <row r="74" spans="1:5" x14ac:dyDescent="0.15">
      <c r="E74" s="19"/>
    </row>
  </sheetData>
  <mergeCells count="16">
    <mergeCell ref="P3:Q3"/>
    <mergeCell ref="R3:S3"/>
    <mergeCell ref="AF3:AG3"/>
    <mergeCell ref="T3:U3"/>
    <mergeCell ref="V3:W3"/>
    <mergeCell ref="X3:Y3"/>
    <mergeCell ref="Z3:AA3"/>
    <mergeCell ref="AB3:AC3"/>
    <mergeCell ref="AD3:AE3"/>
    <mergeCell ref="A62:B62"/>
    <mergeCell ref="C62:D62"/>
    <mergeCell ref="L3:M3"/>
    <mergeCell ref="N3:O3"/>
    <mergeCell ref="A1:E2"/>
    <mergeCell ref="H3:I3"/>
    <mergeCell ref="J3:K3"/>
  </mergeCells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GKランキング</vt:lpstr>
    </vt:vector>
  </TitlesOfParts>
  <Company>（株）ウジイエ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（株）ウジイエ</dc:creator>
  <cp:lastModifiedBy>小嶋　俊之</cp:lastModifiedBy>
  <cp:lastPrinted>2012-04-20T09:51:35Z</cp:lastPrinted>
  <dcterms:created xsi:type="dcterms:W3CDTF">2008-04-16T00:10:46Z</dcterms:created>
  <dcterms:modified xsi:type="dcterms:W3CDTF">2016-12-08T23:28:31Z</dcterms:modified>
</cp:coreProperties>
</file>